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documenti vaio 2015 ottobre\00000000 a3 DIDATTICA PRESENTAZIONI\0002 estimo ferrara complementi\000 esercitazioni 2019 2020\"/>
    </mc:Choice>
  </mc:AlternateContent>
  <bookViews>
    <workbookView xWindow="0" yWindow="135" windowWidth="15315" windowHeight="7965"/>
  </bookViews>
  <sheets>
    <sheet name="esercizio coppie" sheetId="3" r:id="rId1"/>
    <sheet name="soluzione coppie" sheetId="1" r:id="rId2"/>
    <sheet name="esercizio SP e CP" sheetId="4" r:id="rId3"/>
    <sheet name="soluzione SP e CP" sheetId="2" r:id="rId4"/>
    <sheet name="concordanza" sheetId="5" r:id="rId5"/>
    <sheet name="discordanza" sheetId="6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D18" i="6" l="1"/>
  <c r="C18" i="6"/>
  <c r="B18" i="6"/>
  <c r="D17" i="6"/>
  <c r="C17" i="6"/>
  <c r="B17" i="6"/>
  <c r="D16" i="6"/>
  <c r="C16" i="6"/>
  <c r="B16" i="6"/>
  <c r="A18" i="6"/>
  <c r="A17" i="6"/>
  <c r="A16" i="6"/>
  <c r="O6" i="6"/>
  <c r="N6" i="6"/>
  <c r="M6" i="6"/>
  <c r="O4" i="6"/>
  <c r="N4" i="6"/>
  <c r="M4" i="6"/>
  <c r="E3" i="2"/>
  <c r="E4" i="2"/>
  <c r="E2" i="2"/>
  <c r="E14" i="5"/>
  <c r="E15" i="5"/>
  <c r="E16" i="5"/>
  <c r="B15" i="5"/>
  <c r="K15" i="5" s="1"/>
  <c r="C15" i="5"/>
  <c r="D15" i="5"/>
  <c r="B16" i="5"/>
  <c r="C16" i="5"/>
  <c r="D16" i="5"/>
  <c r="C14" i="5"/>
  <c r="D14" i="5"/>
  <c r="B14" i="5"/>
  <c r="A16" i="5"/>
  <c r="A15" i="5"/>
  <c r="I14" i="5"/>
  <c r="A14" i="5"/>
  <c r="C8" i="2"/>
  <c r="D8" i="2"/>
  <c r="B8" i="2"/>
  <c r="H4" i="2"/>
  <c r="G4" i="2"/>
  <c r="F4" i="2"/>
  <c r="H3" i="2"/>
  <c r="G3" i="2"/>
  <c r="G6" i="2" s="1"/>
  <c r="F3" i="2"/>
  <c r="H2" i="2"/>
  <c r="G2" i="2"/>
  <c r="F2" i="2"/>
  <c r="F6" i="2" s="1"/>
  <c r="D5" i="1"/>
  <c r="G4" i="1" s="1"/>
  <c r="C4" i="1"/>
  <c r="B3" i="1"/>
  <c r="B4" i="1"/>
  <c r="K18" i="6" l="1"/>
  <c r="J16" i="6"/>
  <c r="F16" i="6"/>
  <c r="H17" i="6"/>
  <c r="G18" i="6"/>
  <c r="F17" i="6"/>
  <c r="H18" i="6"/>
  <c r="I16" i="6"/>
  <c r="J17" i="6"/>
  <c r="H16" i="6"/>
  <c r="F18" i="6"/>
  <c r="J18" i="6"/>
  <c r="G16" i="6"/>
  <c r="I18" i="6"/>
  <c r="K16" i="6"/>
  <c r="G17" i="6"/>
  <c r="K17" i="6"/>
  <c r="K14" i="6" s="1"/>
  <c r="I17" i="6"/>
  <c r="F14" i="6"/>
  <c r="K14" i="5"/>
  <c r="G16" i="5"/>
  <c r="H6" i="2"/>
  <c r="I16" i="5"/>
  <c r="H15" i="5"/>
  <c r="K16" i="5"/>
  <c r="K12" i="5" s="1"/>
  <c r="B7" i="5" s="1"/>
  <c r="F15" i="5"/>
  <c r="G15" i="5"/>
  <c r="G14" i="5"/>
  <c r="J14" i="5"/>
  <c r="J15" i="5"/>
  <c r="F14" i="5"/>
  <c r="H16" i="5"/>
  <c r="H14" i="5"/>
  <c r="I15" i="5"/>
  <c r="F16" i="5"/>
  <c r="J16" i="5"/>
  <c r="B5" i="1"/>
  <c r="E2" i="1" s="1"/>
  <c r="E3" i="1"/>
  <c r="E4" i="1"/>
  <c r="G3" i="1"/>
  <c r="C5" i="1"/>
  <c r="G2" i="1"/>
  <c r="I14" i="6" l="1"/>
  <c r="J14" i="6"/>
  <c r="H14" i="6"/>
  <c r="O5" i="6" s="1"/>
  <c r="G14" i="6"/>
  <c r="N5" i="6" s="1"/>
  <c r="M5" i="6"/>
  <c r="O7" i="6"/>
  <c r="N7" i="6"/>
  <c r="M7" i="6"/>
  <c r="I12" i="5"/>
  <c r="B6" i="5" s="1"/>
  <c r="J12" i="5"/>
  <c r="C7" i="5" s="1"/>
  <c r="E7" i="5" s="1"/>
  <c r="G12" i="5"/>
  <c r="D5" i="5" s="1"/>
  <c r="B8" i="5"/>
  <c r="H12" i="5"/>
  <c r="D6" i="5" s="1"/>
  <c r="F12" i="5"/>
  <c r="C5" i="5" s="1"/>
  <c r="E5" i="1"/>
  <c r="G5" i="1"/>
  <c r="F3" i="1"/>
  <c r="J3" i="1" s="1"/>
  <c r="F2" i="1"/>
  <c r="F4" i="1"/>
  <c r="I4" i="1" s="1"/>
  <c r="M9" i="6" l="1"/>
  <c r="B6" i="6" s="1"/>
  <c r="O9" i="6"/>
  <c r="C7" i="6" s="1"/>
  <c r="N9" i="6"/>
  <c r="D8" i="5"/>
  <c r="I2" i="5" s="1"/>
  <c r="E6" i="5"/>
  <c r="C8" i="5"/>
  <c r="E5" i="5"/>
  <c r="G2" i="5" s="1"/>
  <c r="J4" i="1"/>
  <c r="I2" i="1"/>
  <c r="J2" i="1"/>
  <c r="J5" i="1" s="1"/>
  <c r="F5" i="1"/>
  <c r="I3" i="1"/>
  <c r="C5" i="6" l="1"/>
  <c r="C8" i="6" s="1"/>
  <c r="D6" i="6"/>
  <c r="E6" i="6" s="1"/>
  <c r="B7" i="6"/>
  <c r="D5" i="6"/>
  <c r="H2" i="5"/>
  <c r="I5" i="1"/>
  <c r="H2" i="6" l="1"/>
  <c r="E7" i="6"/>
  <c r="B8" i="6"/>
  <c r="D8" i="6"/>
  <c r="E5" i="6"/>
  <c r="G2" i="6" l="1"/>
  <c r="I2" i="6"/>
</calcChain>
</file>

<file path=xl/sharedStrings.xml><?xml version="1.0" encoding="utf-8"?>
<sst xmlns="http://schemas.openxmlformats.org/spreadsheetml/2006/main" count="125" uniqueCount="42">
  <si>
    <t>acqua</t>
  </si>
  <si>
    <t>aria</t>
  </si>
  <si>
    <t>economia</t>
  </si>
  <si>
    <t>media</t>
  </si>
  <si>
    <t>pesi</t>
  </si>
  <si>
    <t>somma pesata</t>
  </si>
  <si>
    <t>caso peggiore</t>
  </si>
  <si>
    <t>alternative:</t>
  </si>
  <si>
    <t>deviazione standard</t>
  </si>
  <si>
    <t>econ</t>
  </si>
  <si>
    <t>ALT 0</t>
  </si>
  <si>
    <t>ALT 1</t>
  </si>
  <si>
    <t>ALT 2</t>
  </si>
  <si>
    <t>ORDINAMENTO IN BASE ALLA CONCORDANZA:</t>
  </si>
  <si>
    <t>ALT1</t>
  </si>
  <si>
    <t>ALT2</t>
  </si>
  <si>
    <t>somma</t>
  </si>
  <si>
    <t>---</t>
  </si>
  <si>
    <t>INDICATORI NON PESATI</t>
  </si>
  <si>
    <t>PESI</t>
  </si>
  <si>
    <t>indice s.</t>
  </si>
  <si>
    <t>zero/uno</t>
  </si>
  <si>
    <t>zero/due</t>
  </si>
  <si>
    <t>uno/due</t>
  </si>
  <si>
    <t>uno/zero</t>
  </si>
  <si>
    <t>due/uno</t>
  </si>
  <si>
    <t>due/zero</t>
  </si>
  <si>
    <t>INDICATORI</t>
  </si>
  <si>
    <t>ORDINAMENTO IN BASE ALLA DISCORDANZA:</t>
  </si>
  <si>
    <t>MAX</t>
  </si>
  <si>
    <t>indicatori non pesati</t>
  </si>
  <si>
    <t xml:space="preserve">&lt;- rapporto tra sconfitta più grande relativa </t>
  </si>
  <si>
    <t>&lt;-sconfitta (differenza dei punteggi, se negativa) (1)</t>
  </si>
  <si>
    <t>&lt;- sconfitta più grande (2)</t>
  </si>
  <si>
    <t>&lt;- sconfitta più grande assoluta (3)</t>
  </si>
  <si>
    <t>su sconfitta più grande assoluta (4)</t>
  </si>
  <si>
    <t>&lt;- vince l'alternativa con il parametro più basso (minore discordanza) (5)</t>
  </si>
  <si>
    <t>&lt;- pagamento (peso guadagnato) (1)</t>
  </si>
  <si>
    <t>&lt;-somma dei pagamenti (colonna) (2)</t>
  </si>
  <si>
    <t>&lt;-riporto della somma dei pagamenti (3)</t>
  </si>
  <si>
    <t>&lt;- vince l'alternativa con il parametro più alto</t>
  </si>
  <si>
    <t xml:space="preserve"> (maggiore concordanza)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</si>
</sst>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7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7" fillId="4" borderId="1" xfId="0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2" fontId="7" fillId="4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6" fillId="4" borderId="1" xfId="0" quotePrefix="1" applyFont="1" applyFill="1" applyBorder="1" applyAlignment="1">
      <alignment horizontal="right"/>
    </xf>
    <xf numFmtId="2" fontId="6" fillId="4" borderId="1" xfId="0" applyNumberFormat="1" applyFont="1" applyFill="1" applyBorder="1"/>
    <xf numFmtId="0" fontId="9" fillId="4" borderId="1" xfId="0" applyFont="1" applyFill="1" applyBorder="1"/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6" fillId="4" borderId="0" xfId="0" applyFont="1" applyFill="1" applyBorder="1"/>
    <xf numFmtId="0" fontId="9" fillId="4" borderId="1" xfId="0" applyFont="1" applyFill="1" applyBorder="1" applyAlignment="1">
      <alignment horizontal="right"/>
    </xf>
    <xf numFmtId="0" fontId="6" fillId="4" borderId="7" xfId="0" applyFont="1" applyFill="1" applyBorder="1"/>
    <xf numFmtId="2" fontId="7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/>
    <xf numFmtId="2" fontId="9" fillId="4" borderId="1" xfId="0" applyNumberFormat="1" applyFont="1" applyFill="1" applyBorder="1"/>
    <xf numFmtId="0" fontId="6" fillId="0" borderId="0" xfId="0" applyFont="1" applyFill="1"/>
    <xf numFmtId="0" fontId="11" fillId="4" borderId="0" xfId="0" applyFont="1" applyFill="1"/>
    <xf numFmtId="0" fontId="11" fillId="4" borderId="1" xfId="0" applyFont="1" applyFill="1" applyBorder="1"/>
    <xf numFmtId="0" fontId="12" fillId="4" borderId="1" xfId="0" applyFont="1" applyFill="1" applyBorder="1" applyAlignment="1">
      <alignment horizontal="right"/>
    </xf>
    <xf numFmtId="0" fontId="8" fillId="4" borderId="1" xfId="0" quotePrefix="1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2" fontId="8" fillId="4" borderId="1" xfId="0" applyNumberFormat="1" applyFont="1" applyFill="1" applyBorder="1"/>
    <xf numFmtId="2" fontId="13" fillId="2" borderId="1" xfId="0" applyNumberFormat="1" applyFont="1" applyFill="1" applyBorder="1" applyAlignment="1">
      <alignment horizontal="center"/>
    </xf>
    <xf numFmtId="2" fontId="13" fillId="5" borderId="4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Border="1"/>
    <xf numFmtId="0" fontId="8" fillId="4" borderId="0" xfId="0" applyFont="1" applyFill="1" applyBorder="1"/>
    <xf numFmtId="0" fontId="14" fillId="4" borderId="1" xfId="0" applyFont="1" applyFill="1" applyBorder="1" applyAlignment="1">
      <alignment horizontal="right"/>
    </xf>
    <xf numFmtId="2" fontId="10" fillId="4" borderId="1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right"/>
    </xf>
    <xf numFmtId="0" fontId="8" fillId="4" borderId="7" xfId="0" applyFont="1" applyFill="1" applyBorder="1"/>
    <xf numFmtId="2" fontId="12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8" fillId="4" borderId="1" xfId="0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2" fontId="10" fillId="4" borderId="1" xfId="0" applyNumberFormat="1" applyFont="1" applyFill="1" applyBorder="1" applyAlignment="1">
      <alignment horizontal="right"/>
    </xf>
    <xf numFmtId="0" fontId="8" fillId="0" borderId="0" xfId="0" applyFont="1" applyFill="1"/>
    <xf numFmtId="2" fontId="13" fillId="5" borderId="0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quotePrefix="1" applyFont="1" applyBorder="1"/>
    <xf numFmtId="2" fontId="13" fillId="2" borderId="3" xfId="0" applyNumberFormat="1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/>
    </xf>
    <xf numFmtId="2" fontId="13" fillId="6" borderId="3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documenti%20vaio%202015%20ottobre/00000000%20a3%20DIDATTICA%20PRESENTAZIONI/0006%20analisi%20multicriteri%20e%20via/amc_eserc_3_disc_non_p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uraz."/>
      <sheetName val="valutaz."/>
      <sheetName val="pesi"/>
      <sheetName val="somma pes."/>
      <sheetName val="caso pegg."/>
      <sheetName val="concord."/>
      <sheetName val="discord"/>
      <sheetName val="DD"/>
      <sheetName val="Foglio1"/>
    </sheetNames>
    <sheetDataSet>
      <sheetData sheetId="0"/>
      <sheetData sheetId="1">
        <row r="8">
          <cell r="A8" t="str">
            <v>acqua</v>
          </cell>
        </row>
        <row r="9">
          <cell r="A9" t="str">
            <v>aria</v>
          </cell>
        </row>
        <row r="10">
          <cell r="A10" t="str">
            <v>reddito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250" zoomScaleNormal="250" workbookViewId="0">
      <selection activeCell="D2" sqref="D2"/>
    </sheetView>
  </sheetViews>
  <sheetFormatPr defaultRowHeight="15" x14ac:dyDescent="0.25"/>
  <cols>
    <col min="2" max="7" width="4" customWidth="1"/>
    <col min="8" max="8" width="2.140625" customWidth="1"/>
    <col min="9" max="9" width="5.7109375" customWidth="1"/>
    <col min="10" max="10" width="14" customWidth="1"/>
  </cols>
  <sheetData>
    <row r="1" spans="1:10" x14ac:dyDescent="0.25">
      <c r="A1" s="2"/>
      <c r="B1" s="2" t="s">
        <v>0</v>
      </c>
      <c r="C1" s="2" t="s">
        <v>1</v>
      </c>
      <c r="D1" s="2" t="s">
        <v>9</v>
      </c>
      <c r="E1" s="2" t="s">
        <v>0</v>
      </c>
      <c r="F1" s="2" t="s">
        <v>1</v>
      </c>
      <c r="G1" s="2" t="s">
        <v>9</v>
      </c>
      <c r="H1" s="2"/>
      <c r="I1" s="2" t="s">
        <v>3</v>
      </c>
      <c r="J1" s="2" t="s">
        <v>8</v>
      </c>
    </row>
    <row r="2" spans="1:10" x14ac:dyDescent="0.25">
      <c r="A2" s="2" t="s">
        <v>0</v>
      </c>
      <c r="B2" s="3"/>
      <c r="C2" s="4"/>
      <c r="D2" s="4"/>
      <c r="E2" s="2"/>
      <c r="F2" s="2"/>
      <c r="G2" s="2"/>
      <c r="H2" s="2"/>
      <c r="I2" s="23"/>
      <c r="J2" s="22"/>
    </row>
    <row r="3" spans="1:10" x14ac:dyDescent="0.25">
      <c r="A3" s="2" t="s">
        <v>1</v>
      </c>
      <c r="B3" s="3"/>
      <c r="C3" s="3"/>
      <c r="D3" s="4"/>
      <c r="E3" s="2"/>
      <c r="F3" s="2"/>
      <c r="G3" s="2"/>
      <c r="H3" s="2"/>
      <c r="I3" s="23"/>
      <c r="J3" s="22"/>
    </row>
    <row r="4" spans="1:10" x14ac:dyDescent="0.25">
      <c r="A4" s="2" t="s">
        <v>2</v>
      </c>
      <c r="B4" s="3"/>
      <c r="C4" s="3"/>
      <c r="D4" s="3"/>
      <c r="E4" s="2"/>
      <c r="F4" s="2"/>
      <c r="G4" s="2"/>
      <c r="H4" s="2"/>
      <c r="I4" s="23"/>
      <c r="J4" s="22"/>
    </row>
    <row r="5" spans="1:10" x14ac:dyDescent="0.25">
      <c r="A5" s="2"/>
      <c r="B5" s="3"/>
      <c r="C5" s="3"/>
      <c r="D5" s="3"/>
      <c r="E5" s="3"/>
      <c r="F5" s="3"/>
      <c r="G5" s="3"/>
      <c r="H5" s="2"/>
      <c r="I5" s="23"/>
      <c r="J5" s="22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260" zoomScaleNormal="260" workbookViewId="0">
      <selection activeCell="I3" sqref="I3"/>
    </sheetView>
  </sheetViews>
  <sheetFormatPr defaultRowHeight="15" x14ac:dyDescent="0.25"/>
  <cols>
    <col min="2" max="7" width="4" customWidth="1"/>
    <col min="8" max="8" width="2" customWidth="1"/>
    <col min="9" max="9" width="5.7109375" customWidth="1"/>
    <col min="10" max="10" width="14" customWidth="1"/>
  </cols>
  <sheetData>
    <row r="1" spans="1:10" x14ac:dyDescent="0.25">
      <c r="A1" s="2"/>
      <c r="B1" s="2" t="s">
        <v>0</v>
      </c>
      <c r="C1" s="2" t="s">
        <v>1</v>
      </c>
      <c r="D1" s="2" t="s">
        <v>9</v>
      </c>
      <c r="E1" s="2" t="s">
        <v>0</v>
      </c>
      <c r="F1" s="2" t="s">
        <v>1</v>
      </c>
      <c r="G1" s="2" t="s">
        <v>9</v>
      </c>
      <c r="H1" s="2"/>
      <c r="I1" s="2" t="s">
        <v>3</v>
      </c>
      <c r="J1" s="2" t="s">
        <v>8</v>
      </c>
    </row>
    <row r="2" spans="1:10" x14ac:dyDescent="0.25">
      <c r="A2" s="2" t="s">
        <v>0</v>
      </c>
      <c r="B2" s="3">
        <v>1</v>
      </c>
      <c r="C2" s="4">
        <v>1</v>
      </c>
      <c r="D2" s="4">
        <v>0.33333333333333331</v>
      </c>
      <c r="E2" s="2">
        <f>+B2/B5</f>
        <v>0.2</v>
      </c>
      <c r="F2" s="2">
        <f>+C2/C5</f>
        <v>0.2</v>
      </c>
      <c r="G2" s="2">
        <f>+D2/D5</f>
        <v>0.2</v>
      </c>
      <c r="H2" s="2"/>
      <c r="I2" s="23">
        <f>AVERAGE(E2:G2)</f>
        <v>0.20000000000000004</v>
      </c>
      <c r="J2" s="22">
        <f>_xlfn.STDEV.P(E2:G2)</f>
        <v>2.7755575615628914E-17</v>
      </c>
    </row>
    <row r="3" spans="1:10" x14ac:dyDescent="0.25">
      <c r="A3" s="2" t="s">
        <v>1</v>
      </c>
      <c r="B3" s="3">
        <f>1/C2</f>
        <v>1</v>
      </c>
      <c r="C3" s="3">
        <v>1</v>
      </c>
      <c r="D3" s="4">
        <v>0.33333333333333331</v>
      </c>
      <c r="E3" s="2">
        <f>+B3/B5</f>
        <v>0.2</v>
      </c>
      <c r="F3" s="2">
        <f>+C3/C5</f>
        <v>0.2</v>
      </c>
      <c r="G3" s="2">
        <f>+D3/D5</f>
        <v>0.2</v>
      </c>
      <c r="H3" s="2"/>
      <c r="I3" s="23">
        <f t="shared" ref="I3:I4" si="0">AVERAGE(E3:G3)</f>
        <v>0.20000000000000004</v>
      </c>
      <c r="J3" s="22">
        <f t="shared" ref="J3" si="1">_xlfn.STDEV.P(E3:G3)</f>
        <v>2.7755575615628914E-17</v>
      </c>
    </row>
    <row r="4" spans="1:10" x14ac:dyDescent="0.25">
      <c r="A4" s="2" t="s">
        <v>2</v>
      </c>
      <c r="B4" s="3">
        <f>1/D2</f>
        <v>3</v>
      </c>
      <c r="C4" s="3">
        <f>1/D3</f>
        <v>3</v>
      </c>
      <c r="D4" s="3">
        <v>1</v>
      </c>
      <c r="E4" s="2">
        <f>+B4/B5</f>
        <v>0.6</v>
      </c>
      <c r="F4" s="2">
        <f>+C4/C5</f>
        <v>0.6</v>
      </c>
      <c r="G4" s="2">
        <f>+D4/D5</f>
        <v>0.60000000000000009</v>
      </c>
      <c r="H4" s="2"/>
      <c r="I4" s="23">
        <f t="shared" si="0"/>
        <v>0.6</v>
      </c>
      <c r="J4" s="22">
        <f>_xlfn.STDEV.P(E4:G4)</f>
        <v>6.4098756212785461E-17</v>
      </c>
    </row>
    <row r="5" spans="1:10" x14ac:dyDescent="0.25">
      <c r="A5" s="2"/>
      <c r="B5" s="3">
        <f>SUM(B2:B4)</f>
        <v>5</v>
      </c>
      <c r="C5" s="3">
        <f t="shared" ref="C5:D5" si="2">SUM(C2:C4)</f>
        <v>5</v>
      </c>
      <c r="D5" s="3">
        <f t="shared" si="2"/>
        <v>1.6666666666666665</v>
      </c>
      <c r="E5" s="3">
        <f t="shared" ref="E5" si="3">SUM(E2:E4)</f>
        <v>1</v>
      </c>
      <c r="F5" s="3">
        <f t="shared" ref="F5" si="4">SUM(F2:F4)</f>
        <v>1</v>
      </c>
      <c r="G5" s="3">
        <f t="shared" ref="G5:J5" si="5">SUM(G2:G4)</f>
        <v>1</v>
      </c>
      <c r="H5" s="2"/>
      <c r="I5" s="23">
        <f t="shared" si="5"/>
        <v>1</v>
      </c>
      <c r="J5" s="23">
        <f t="shared" si="5"/>
        <v>1.1960990744404329E-16</v>
      </c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70" zoomScaleNormal="170" workbookViewId="0">
      <selection activeCell="E2" sqref="E2"/>
    </sheetView>
  </sheetViews>
  <sheetFormatPr defaultRowHeight="15" x14ac:dyDescent="0.25"/>
  <cols>
    <col min="1" max="1" width="13.85546875" bestFit="1" customWidth="1"/>
  </cols>
  <sheetData>
    <row r="1" spans="1:8" ht="30.75" customHeight="1" x14ac:dyDescent="0.25">
      <c r="A1" s="7" t="s">
        <v>7</v>
      </c>
      <c r="B1" s="8" t="s">
        <v>10</v>
      </c>
      <c r="C1" s="8" t="s">
        <v>11</v>
      </c>
      <c r="D1" s="8" t="s">
        <v>12</v>
      </c>
      <c r="E1" s="9" t="s">
        <v>4</v>
      </c>
      <c r="F1" s="8" t="s">
        <v>10</v>
      </c>
      <c r="G1" s="8" t="s">
        <v>11</v>
      </c>
      <c r="H1" s="8" t="s">
        <v>12</v>
      </c>
    </row>
    <row r="2" spans="1:8" x14ac:dyDescent="0.25">
      <c r="A2" s="10" t="s">
        <v>0</v>
      </c>
      <c r="B2" s="6">
        <v>1</v>
      </c>
      <c r="C2" s="6">
        <v>0.9</v>
      </c>
      <c r="D2" s="6">
        <v>0.6</v>
      </c>
      <c r="E2" s="5">
        <v>0.2</v>
      </c>
      <c r="F2" s="11"/>
      <c r="G2" s="11"/>
      <c r="H2" s="11"/>
    </row>
    <row r="3" spans="1:8" x14ac:dyDescent="0.25">
      <c r="A3" s="10" t="s">
        <v>1</v>
      </c>
      <c r="B3" s="6">
        <v>1</v>
      </c>
      <c r="C3" s="6">
        <v>0.1</v>
      </c>
      <c r="D3" s="6">
        <v>0.4</v>
      </c>
      <c r="E3" s="5">
        <v>0.2</v>
      </c>
      <c r="F3" s="11"/>
      <c r="G3" s="11"/>
      <c r="H3" s="11"/>
    </row>
    <row r="4" spans="1:8" x14ac:dyDescent="0.25">
      <c r="A4" s="10" t="s">
        <v>2</v>
      </c>
      <c r="B4" s="6">
        <v>0.6</v>
      </c>
      <c r="C4" s="6">
        <v>0.9</v>
      </c>
      <c r="D4" s="6">
        <v>0.8</v>
      </c>
      <c r="E4" s="5">
        <v>0.6</v>
      </c>
      <c r="F4" s="11"/>
      <c r="G4" s="11"/>
      <c r="H4" s="11"/>
    </row>
    <row r="5" spans="1:8" s="15" customFormat="1" x14ac:dyDescent="0.25">
      <c r="A5" s="12"/>
      <c r="B5" s="13"/>
      <c r="C5" s="13"/>
      <c r="D5" s="13"/>
      <c r="E5" s="12"/>
      <c r="F5" s="14"/>
      <c r="G5" s="14"/>
      <c r="H5" s="14"/>
    </row>
    <row r="6" spans="1:8" x14ac:dyDescent="0.25">
      <c r="A6" s="16" t="s">
        <v>5</v>
      </c>
      <c r="B6" s="20"/>
      <c r="C6" s="20"/>
      <c r="D6" s="20"/>
      <c r="E6" s="20"/>
      <c r="F6" s="21"/>
      <c r="G6" s="21"/>
      <c r="H6" s="21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A8" s="16" t="s">
        <v>6</v>
      </c>
      <c r="B8" s="20"/>
      <c r="C8" s="20"/>
      <c r="D8" s="20"/>
      <c r="E8" s="19"/>
      <c r="F8" s="20"/>
      <c r="G8" s="20"/>
      <c r="H8" s="20"/>
    </row>
    <row r="9" spans="1:8" x14ac:dyDescent="0.25">
      <c r="A9" s="15"/>
      <c r="B9" s="15"/>
      <c r="C9" s="15"/>
      <c r="D9" s="15"/>
      <c r="E9" s="15"/>
      <c r="F9" s="15"/>
      <c r="G9" s="15"/>
      <c r="H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70" zoomScaleNormal="170" workbookViewId="0">
      <selection activeCell="E7" sqref="E7"/>
    </sheetView>
  </sheetViews>
  <sheetFormatPr defaultRowHeight="15" x14ac:dyDescent="0.25"/>
  <cols>
    <col min="1" max="1" width="13.85546875" bestFit="1" customWidth="1"/>
  </cols>
  <sheetData>
    <row r="1" spans="1:8" ht="30.75" customHeight="1" x14ac:dyDescent="0.25">
      <c r="A1" s="7" t="s">
        <v>7</v>
      </c>
      <c r="B1" s="8" t="s">
        <v>10</v>
      </c>
      <c r="C1" s="8" t="s">
        <v>11</v>
      </c>
      <c r="D1" s="8" t="s">
        <v>12</v>
      </c>
      <c r="E1" s="9" t="s">
        <v>4</v>
      </c>
      <c r="F1" s="8" t="s">
        <v>10</v>
      </c>
      <c r="G1" s="8" t="s">
        <v>11</v>
      </c>
      <c r="H1" s="8" t="s">
        <v>12</v>
      </c>
    </row>
    <row r="2" spans="1:8" x14ac:dyDescent="0.25">
      <c r="A2" s="10" t="s">
        <v>0</v>
      </c>
      <c r="B2" s="6">
        <v>1</v>
      </c>
      <c r="C2" s="6">
        <v>0.9</v>
      </c>
      <c r="D2" s="6">
        <v>0.6</v>
      </c>
      <c r="E2" s="5">
        <f>+'soluzione coppie'!I2</f>
        <v>0.20000000000000004</v>
      </c>
      <c r="F2" s="11">
        <f>+B2*$E2</f>
        <v>0.20000000000000004</v>
      </c>
      <c r="G2" s="11">
        <f t="shared" ref="G2:G4" si="0">+C2*$E2</f>
        <v>0.18000000000000005</v>
      </c>
      <c r="H2" s="11">
        <f t="shared" ref="H2:H4" si="1">+D2*$E2</f>
        <v>0.12000000000000002</v>
      </c>
    </row>
    <row r="3" spans="1:8" x14ac:dyDescent="0.25">
      <c r="A3" s="10" t="s">
        <v>1</v>
      </c>
      <c r="B3" s="6">
        <v>1</v>
      </c>
      <c r="C3" s="6">
        <v>0.1</v>
      </c>
      <c r="D3" s="6">
        <v>0.4</v>
      </c>
      <c r="E3" s="5">
        <f>+'soluzione coppie'!I3</f>
        <v>0.20000000000000004</v>
      </c>
      <c r="F3" s="11">
        <f t="shared" ref="F3:F4" si="2">+B3*$E3</f>
        <v>0.20000000000000004</v>
      </c>
      <c r="G3" s="11">
        <f t="shared" si="0"/>
        <v>2.0000000000000004E-2</v>
      </c>
      <c r="H3" s="11">
        <f t="shared" si="1"/>
        <v>8.0000000000000016E-2</v>
      </c>
    </row>
    <row r="4" spans="1:8" x14ac:dyDescent="0.25">
      <c r="A4" s="10" t="s">
        <v>2</v>
      </c>
      <c r="B4" s="6">
        <v>0.6</v>
      </c>
      <c r="C4" s="6">
        <v>0.9</v>
      </c>
      <c r="D4" s="6">
        <v>0.8</v>
      </c>
      <c r="E4" s="5">
        <f>+'soluzione coppie'!I4</f>
        <v>0.6</v>
      </c>
      <c r="F4" s="11">
        <f t="shared" si="2"/>
        <v>0.36</v>
      </c>
      <c r="G4" s="11">
        <f t="shared" si="0"/>
        <v>0.54</v>
      </c>
      <c r="H4" s="11">
        <f t="shared" si="1"/>
        <v>0.48</v>
      </c>
    </row>
    <row r="5" spans="1:8" s="15" customFormat="1" x14ac:dyDescent="0.25">
      <c r="A5" s="12"/>
      <c r="B5" s="13"/>
      <c r="C5" s="13"/>
      <c r="D5" s="13"/>
      <c r="E5" s="12"/>
      <c r="F5" s="14"/>
      <c r="G5" s="14"/>
      <c r="H5" s="14"/>
    </row>
    <row r="6" spans="1:8" x14ac:dyDescent="0.25">
      <c r="A6" s="16" t="s">
        <v>5</v>
      </c>
      <c r="B6" s="20"/>
      <c r="C6" s="20"/>
      <c r="D6" s="20"/>
      <c r="E6" s="20"/>
      <c r="F6" s="18">
        <f>SUM(F2:F4)</f>
        <v>0.76</v>
      </c>
      <c r="G6" s="18">
        <f t="shared" ref="G6:H6" si="3">SUM(G2:G4)</f>
        <v>0.7400000000000001</v>
      </c>
      <c r="H6" s="18">
        <f t="shared" si="3"/>
        <v>0.68</v>
      </c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A8" s="16" t="s">
        <v>6</v>
      </c>
      <c r="B8" s="17">
        <f>MIN(B2:B4)</f>
        <v>0.6</v>
      </c>
      <c r="C8" s="17">
        <f t="shared" ref="C8:D8" si="4">MIN(C2:C4)</f>
        <v>0.1</v>
      </c>
      <c r="D8" s="17">
        <f t="shared" si="4"/>
        <v>0.4</v>
      </c>
      <c r="E8" s="19"/>
      <c r="F8" s="20"/>
      <c r="G8" s="20"/>
      <c r="H8" s="20"/>
    </row>
    <row r="9" spans="1:8" x14ac:dyDescent="0.25">
      <c r="A9" s="15"/>
      <c r="B9" s="15"/>
      <c r="C9" s="15"/>
      <c r="D9" s="15"/>
      <c r="E9" s="15"/>
      <c r="F9" s="15"/>
      <c r="G9" s="15"/>
      <c r="H9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50" zoomScaleNormal="150" workbookViewId="0">
      <selection activeCell="N6" sqref="N6"/>
    </sheetView>
  </sheetViews>
  <sheetFormatPr defaultRowHeight="12.75" x14ac:dyDescent="0.2"/>
  <cols>
    <col min="1" max="4" width="8.7109375" style="27" customWidth="1"/>
    <col min="5" max="5" width="5.7109375" style="27" customWidth="1"/>
    <col min="6" max="11" width="7.5703125" style="27" customWidth="1"/>
    <col min="12" max="256" width="9.140625" style="27"/>
    <col min="257" max="260" width="8.7109375" style="27" customWidth="1"/>
    <col min="261" max="261" width="5.7109375" style="27" customWidth="1"/>
    <col min="262" max="267" width="7.5703125" style="27" customWidth="1"/>
    <col min="268" max="512" width="9.140625" style="27"/>
    <col min="513" max="516" width="8.7109375" style="27" customWidth="1"/>
    <col min="517" max="517" width="5.7109375" style="27" customWidth="1"/>
    <col min="518" max="523" width="7.5703125" style="27" customWidth="1"/>
    <col min="524" max="768" width="9.140625" style="27"/>
    <col min="769" max="772" width="8.7109375" style="27" customWidth="1"/>
    <col min="773" max="773" width="5.7109375" style="27" customWidth="1"/>
    <col min="774" max="779" width="7.5703125" style="27" customWidth="1"/>
    <col min="780" max="1024" width="9.140625" style="27"/>
    <col min="1025" max="1028" width="8.7109375" style="27" customWidth="1"/>
    <col min="1029" max="1029" width="5.7109375" style="27" customWidth="1"/>
    <col min="1030" max="1035" width="7.5703125" style="27" customWidth="1"/>
    <col min="1036" max="1280" width="9.140625" style="27"/>
    <col min="1281" max="1284" width="8.7109375" style="27" customWidth="1"/>
    <col min="1285" max="1285" width="5.7109375" style="27" customWidth="1"/>
    <col min="1286" max="1291" width="7.5703125" style="27" customWidth="1"/>
    <col min="1292" max="1536" width="9.140625" style="27"/>
    <col min="1537" max="1540" width="8.7109375" style="27" customWidth="1"/>
    <col min="1541" max="1541" width="5.7109375" style="27" customWidth="1"/>
    <col min="1542" max="1547" width="7.5703125" style="27" customWidth="1"/>
    <col min="1548" max="1792" width="9.140625" style="27"/>
    <col min="1793" max="1796" width="8.7109375" style="27" customWidth="1"/>
    <col min="1797" max="1797" width="5.7109375" style="27" customWidth="1"/>
    <col min="1798" max="1803" width="7.5703125" style="27" customWidth="1"/>
    <col min="1804" max="2048" width="9.140625" style="27"/>
    <col min="2049" max="2052" width="8.7109375" style="27" customWidth="1"/>
    <col min="2053" max="2053" width="5.7109375" style="27" customWidth="1"/>
    <col min="2054" max="2059" width="7.5703125" style="27" customWidth="1"/>
    <col min="2060" max="2304" width="9.140625" style="27"/>
    <col min="2305" max="2308" width="8.7109375" style="27" customWidth="1"/>
    <col min="2309" max="2309" width="5.7109375" style="27" customWidth="1"/>
    <col min="2310" max="2315" width="7.5703125" style="27" customWidth="1"/>
    <col min="2316" max="2560" width="9.140625" style="27"/>
    <col min="2561" max="2564" width="8.7109375" style="27" customWidth="1"/>
    <col min="2565" max="2565" width="5.7109375" style="27" customWidth="1"/>
    <col min="2566" max="2571" width="7.5703125" style="27" customWidth="1"/>
    <col min="2572" max="2816" width="9.140625" style="27"/>
    <col min="2817" max="2820" width="8.7109375" style="27" customWidth="1"/>
    <col min="2821" max="2821" width="5.7109375" style="27" customWidth="1"/>
    <col min="2822" max="2827" width="7.5703125" style="27" customWidth="1"/>
    <col min="2828" max="3072" width="9.140625" style="27"/>
    <col min="3073" max="3076" width="8.7109375" style="27" customWidth="1"/>
    <col min="3077" max="3077" width="5.7109375" style="27" customWidth="1"/>
    <col min="3078" max="3083" width="7.5703125" style="27" customWidth="1"/>
    <col min="3084" max="3328" width="9.140625" style="27"/>
    <col min="3329" max="3332" width="8.7109375" style="27" customWidth="1"/>
    <col min="3333" max="3333" width="5.7109375" style="27" customWidth="1"/>
    <col min="3334" max="3339" width="7.5703125" style="27" customWidth="1"/>
    <col min="3340" max="3584" width="9.140625" style="27"/>
    <col min="3585" max="3588" width="8.7109375" style="27" customWidth="1"/>
    <col min="3589" max="3589" width="5.7109375" style="27" customWidth="1"/>
    <col min="3590" max="3595" width="7.5703125" style="27" customWidth="1"/>
    <col min="3596" max="3840" width="9.140625" style="27"/>
    <col min="3841" max="3844" width="8.7109375" style="27" customWidth="1"/>
    <col min="3845" max="3845" width="5.7109375" style="27" customWidth="1"/>
    <col min="3846" max="3851" width="7.5703125" style="27" customWidth="1"/>
    <col min="3852" max="4096" width="9.140625" style="27"/>
    <col min="4097" max="4100" width="8.7109375" style="27" customWidth="1"/>
    <col min="4101" max="4101" width="5.7109375" style="27" customWidth="1"/>
    <col min="4102" max="4107" width="7.5703125" style="27" customWidth="1"/>
    <col min="4108" max="4352" width="9.140625" style="27"/>
    <col min="4353" max="4356" width="8.7109375" style="27" customWidth="1"/>
    <col min="4357" max="4357" width="5.7109375" style="27" customWidth="1"/>
    <col min="4358" max="4363" width="7.5703125" style="27" customWidth="1"/>
    <col min="4364" max="4608" width="9.140625" style="27"/>
    <col min="4609" max="4612" width="8.7109375" style="27" customWidth="1"/>
    <col min="4613" max="4613" width="5.7109375" style="27" customWidth="1"/>
    <col min="4614" max="4619" width="7.5703125" style="27" customWidth="1"/>
    <col min="4620" max="4864" width="9.140625" style="27"/>
    <col min="4865" max="4868" width="8.7109375" style="27" customWidth="1"/>
    <col min="4869" max="4869" width="5.7109375" style="27" customWidth="1"/>
    <col min="4870" max="4875" width="7.5703125" style="27" customWidth="1"/>
    <col min="4876" max="5120" width="9.140625" style="27"/>
    <col min="5121" max="5124" width="8.7109375" style="27" customWidth="1"/>
    <col min="5125" max="5125" width="5.7109375" style="27" customWidth="1"/>
    <col min="5126" max="5131" width="7.5703125" style="27" customWidth="1"/>
    <col min="5132" max="5376" width="9.140625" style="27"/>
    <col min="5377" max="5380" width="8.7109375" style="27" customWidth="1"/>
    <col min="5381" max="5381" width="5.7109375" style="27" customWidth="1"/>
    <col min="5382" max="5387" width="7.5703125" style="27" customWidth="1"/>
    <col min="5388" max="5632" width="9.140625" style="27"/>
    <col min="5633" max="5636" width="8.7109375" style="27" customWidth="1"/>
    <col min="5637" max="5637" width="5.7109375" style="27" customWidth="1"/>
    <col min="5638" max="5643" width="7.5703125" style="27" customWidth="1"/>
    <col min="5644" max="5888" width="9.140625" style="27"/>
    <col min="5889" max="5892" width="8.7109375" style="27" customWidth="1"/>
    <col min="5893" max="5893" width="5.7109375" style="27" customWidth="1"/>
    <col min="5894" max="5899" width="7.5703125" style="27" customWidth="1"/>
    <col min="5900" max="6144" width="9.140625" style="27"/>
    <col min="6145" max="6148" width="8.7109375" style="27" customWidth="1"/>
    <col min="6149" max="6149" width="5.7109375" style="27" customWidth="1"/>
    <col min="6150" max="6155" width="7.5703125" style="27" customWidth="1"/>
    <col min="6156" max="6400" width="9.140625" style="27"/>
    <col min="6401" max="6404" width="8.7109375" style="27" customWidth="1"/>
    <col min="6405" max="6405" width="5.7109375" style="27" customWidth="1"/>
    <col min="6406" max="6411" width="7.5703125" style="27" customWidth="1"/>
    <col min="6412" max="6656" width="9.140625" style="27"/>
    <col min="6657" max="6660" width="8.7109375" style="27" customWidth="1"/>
    <col min="6661" max="6661" width="5.7109375" style="27" customWidth="1"/>
    <col min="6662" max="6667" width="7.5703125" style="27" customWidth="1"/>
    <col min="6668" max="6912" width="9.140625" style="27"/>
    <col min="6913" max="6916" width="8.7109375" style="27" customWidth="1"/>
    <col min="6917" max="6917" width="5.7109375" style="27" customWidth="1"/>
    <col min="6918" max="6923" width="7.5703125" style="27" customWidth="1"/>
    <col min="6924" max="7168" width="9.140625" style="27"/>
    <col min="7169" max="7172" width="8.7109375" style="27" customWidth="1"/>
    <col min="7173" max="7173" width="5.7109375" style="27" customWidth="1"/>
    <col min="7174" max="7179" width="7.5703125" style="27" customWidth="1"/>
    <col min="7180" max="7424" width="9.140625" style="27"/>
    <col min="7425" max="7428" width="8.7109375" style="27" customWidth="1"/>
    <col min="7429" max="7429" width="5.7109375" style="27" customWidth="1"/>
    <col min="7430" max="7435" width="7.5703125" style="27" customWidth="1"/>
    <col min="7436" max="7680" width="9.140625" style="27"/>
    <col min="7681" max="7684" width="8.7109375" style="27" customWidth="1"/>
    <col min="7685" max="7685" width="5.7109375" style="27" customWidth="1"/>
    <col min="7686" max="7691" width="7.5703125" style="27" customWidth="1"/>
    <col min="7692" max="7936" width="9.140625" style="27"/>
    <col min="7937" max="7940" width="8.7109375" style="27" customWidth="1"/>
    <col min="7941" max="7941" width="5.7109375" style="27" customWidth="1"/>
    <col min="7942" max="7947" width="7.5703125" style="27" customWidth="1"/>
    <col min="7948" max="8192" width="9.140625" style="27"/>
    <col min="8193" max="8196" width="8.7109375" style="27" customWidth="1"/>
    <col min="8197" max="8197" width="5.7109375" style="27" customWidth="1"/>
    <col min="8198" max="8203" width="7.5703125" style="27" customWidth="1"/>
    <col min="8204" max="8448" width="9.140625" style="27"/>
    <col min="8449" max="8452" width="8.7109375" style="27" customWidth="1"/>
    <col min="8453" max="8453" width="5.7109375" style="27" customWidth="1"/>
    <col min="8454" max="8459" width="7.5703125" style="27" customWidth="1"/>
    <col min="8460" max="8704" width="9.140625" style="27"/>
    <col min="8705" max="8708" width="8.7109375" style="27" customWidth="1"/>
    <col min="8709" max="8709" width="5.7109375" style="27" customWidth="1"/>
    <col min="8710" max="8715" width="7.5703125" style="27" customWidth="1"/>
    <col min="8716" max="8960" width="9.140625" style="27"/>
    <col min="8961" max="8964" width="8.7109375" style="27" customWidth="1"/>
    <col min="8965" max="8965" width="5.7109375" style="27" customWidth="1"/>
    <col min="8966" max="8971" width="7.5703125" style="27" customWidth="1"/>
    <col min="8972" max="9216" width="9.140625" style="27"/>
    <col min="9217" max="9220" width="8.7109375" style="27" customWidth="1"/>
    <col min="9221" max="9221" width="5.7109375" style="27" customWidth="1"/>
    <col min="9222" max="9227" width="7.5703125" style="27" customWidth="1"/>
    <col min="9228" max="9472" width="9.140625" style="27"/>
    <col min="9473" max="9476" width="8.7109375" style="27" customWidth="1"/>
    <col min="9477" max="9477" width="5.7109375" style="27" customWidth="1"/>
    <col min="9478" max="9483" width="7.5703125" style="27" customWidth="1"/>
    <col min="9484" max="9728" width="9.140625" style="27"/>
    <col min="9729" max="9732" width="8.7109375" style="27" customWidth="1"/>
    <col min="9733" max="9733" width="5.7109375" style="27" customWidth="1"/>
    <col min="9734" max="9739" width="7.5703125" style="27" customWidth="1"/>
    <col min="9740" max="9984" width="9.140625" style="27"/>
    <col min="9985" max="9988" width="8.7109375" style="27" customWidth="1"/>
    <col min="9989" max="9989" width="5.7109375" style="27" customWidth="1"/>
    <col min="9990" max="9995" width="7.5703125" style="27" customWidth="1"/>
    <col min="9996" max="10240" width="9.140625" style="27"/>
    <col min="10241" max="10244" width="8.7109375" style="27" customWidth="1"/>
    <col min="10245" max="10245" width="5.7109375" style="27" customWidth="1"/>
    <col min="10246" max="10251" width="7.5703125" style="27" customWidth="1"/>
    <col min="10252" max="10496" width="9.140625" style="27"/>
    <col min="10497" max="10500" width="8.7109375" style="27" customWidth="1"/>
    <col min="10501" max="10501" width="5.7109375" style="27" customWidth="1"/>
    <col min="10502" max="10507" width="7.5703125" style="27" customWidth="1"/>
    <col min="10508" max="10752" width="9.140625" style="27"/>
    <col min="10753" max="10756" width="8.7109375" style="27" customWidth="1"/>
    <col min="10757" max="10757" width="5.7109375" style="27" customWidth="1"/>
    <col min="10758" max="10763" width="7.5703125" style="27" customWidth="1"/>
    <col min="10764" max="11008" width="9.140625" style="27"/>
    <col min="11009" max="11012" width="8.7109375" style="27" customWidth="1"/>
    <col min="11013" max="11013" width="5.7109375" style="27" customWidth="1"/>
    <col min="11014" max="11019" width="7.5703125" style="27" customWidth="1"/>
    <col min="11020" max="11264" width="9.140625" style="27"/>
    <col min="11265" max="11268" width="8.7109375" style="27" customWidth="1"/>
    <col min="11269" max="11269" width="5.7109375" style="27" customWidth="1"/>
    <col min="11270" max="11275" width="7.5703125" style="27" customWidth="1"/>
    <col min="11276" max="11520" width="9.140625" style="27"/>
    <col min="11521" max="11524" width="8.7109375" style="27" customWidth="1"/>
    <col min="11525" max="11525" width="5.7109375" style="27" customWidth="1"/>
    <col min="11526" max="11531" width="7.5703125" style="27" customWidth="1"/>
    <col min="11532" max="11776" width="9.140625" style="27"/>
    <col min="11777" max="11780" width="8.7109375" style="27" customWidth="1"/>
    <col min="11781" max="11781" width="5.7109375" style="27" customWidth="1"/>
    <col min="11782" max="11787" width="7.5703125" style="27" customWidth="1"/>
    <col min="11788" max="12032" width="9.140625" style="27"/>
    <col min="12033" max="12036" width="8.7109375" style="27" customWidth="1"/>
    <col min="12037" max="12037" width="5.7109375" style="27" customWidth="1"/>
    <col min="12038" max="12043" width="7.5703125" style="27" customWidth="1"/>
    <col min="12044" max="12288" width="9.140625" style="27"/>
    <col min="12289" max="12292" width="8.7109375" style="27" customWidth="1"/>
    <col min="12293" max="12293" width="5.7109375" style="27" customWidth="1"/>
    <col min="12294" max="12299" width="7.5703125" style="27" customWidth="1"/>
    <col min="12300" max="12544" width="9.140625" style="27"/>
    <col min="12545" max="12548" width="8.7109375" style="27" customWidth="1"/>
    <col min="12549" max="12549" width="5.7109375" style="27" customWidth="1"/>
    <col min="12550" max="12555" width="7.5703125" style="27" customWidth="1"/>
    <col min="12556" max="12800" width="9.140625" style="27"/>
    <col min="12801" max="12804" width="8.7109375" style="27" customWidth="1"/>
    <col min="12805" max="12805" width="5.7109375" style="27" customWidth="1"/>
    <col min="12806" max="12811" width="7.5703125" style="27" customWidth="1"/>
    <col min="12812" max="13056" width="9.140625" style="27"/>
    <col min="13057" max="13060" width="8.7109375" style="27" customWidth="1"/>
    <col min="13061" max="13061" width="5.7109375" style="27" customWidth="1"/>
    <col min="13062" max="13067" width="7.5703125" style="27" customWidth="1"/>
    <col min="13068" max="13312" width="9.140625" style="27"/>
    <col min="13313" max="13316" width="8.7109375" style="27" customWidth="1"/>
    <col min="13317" max="13317" width="5.7109375" style="27" customWidth="1"/>
    <col min="13318" max="13323" width="7.5703125" style="27" customWidth="1"/>
    <col min="13324" max="13568" width="9.140625" style="27"/>
    <col min="13569" max="13572" width="8.7109375" style="27" customWidth="1"/>
    <col min="13573" max="13573" width="5.7109375" style="27" customWidth="1"/>
    <col min="13574" max="13579" width="7.5703125" style="27" customWidth="1"/>
    <col min="13580" max="13824" width="9.140625" style="27"/>
    <col min="13825" max="13828" width="8.7109375" style="27" customWidth="1"/>
    <col min="13829" max="13829" width="5.7109375" style="27" customWidth="1"/>
    <col min="13830" max="13835" width="7.5703125" style="27" customWidth="1"/>
    <col min="13836" max="14080" width="9.140625" style="27"/>
    <col min="14081" max="14084" width="8.7109375" style="27" customWidth="1"/>
    <col min="14085" max="14085" width="5.7109375" style="27" customWidth="1"/>
    <col min="14086" max="14091" width="7.5703125" style="27" customWidth="1"/>
    <col min="14092" max="14336" width="9.140625" style="27"/>
    <col min="14337" max="14340" width="8.7109375" style="27" customWidth="1"/>
    <col min="14341" max="14341" width="5.7109375" style="27" customWidth="1"/>
    <col min="14342" max="14347" width="7.5703125" style="27" customWidth="1"/>
    <col min="14348" max="14592" width="9.140625" style="27"/>
    <col min="14593" max="14596" width="8.7109375" style="27" customWidth="1"/>
    <col min="14597" max="14597" width="5.7109375" style="27" customWidth="1"/>
    <col min="14598" max="14603" width="7.5703125" style="27" customWidth="1"/>
    <col min="14604" max="14848" width="9.140625" style="27"/>
    <col min="14849" max="14852" width="8.7109375" style="27" customWidth="1"/>
    <col min="14853" max="14853" width="5.7109375" style="27" customWidth="1"/>
    <col min="14854" max="14859" width="7.5703125" style="27" customWidth="1"/>
    <col min="14860" max="15104" width="9.140625" style="27"/>
    <col min="15105" max="15108" width="8.7109375" style="27" customWidth="1"/>
    <col min="15109" max="15109" width="5.7109375" style="27" customWidth="1"/>
    <col min="15110" max="15115" width="7.5703125" style="27" customWidth="1"/>
    <col min="15116" max="15360" width="9.140625" style="27"/>
    <col min="15361" max="15364" width="8.7109375" style="27" customWidth="1"/>
    <col min="15365" max="15365" width="5.7109375" style="27" customWidth="1"/>
    <col min="15366" max="15371" width="7.5703125" style="27" customWidth="1"/>
    <col min="15372" max="15616" width="9.140625" style="27"/>
    <col min="15617" max="15620" width="8.7109375" style="27" customWidth="1"/>
    <col min="15621" max="15621" width="5.7109375" style="27" customWidth="1"/>
    <col min="15622" max="15627" width="7.5703125" style="27" customWidth="1"/>
    <col min="15628" max="15872" width="9.140625" style="27"/>
    <col min="15873" max="15876" width="8.7109375" style="27" customWidth="1"/>
    <col min="15877" max="15877" width="5.7109375" style="27" customWidth="1"/>
    <col min="15878" max="15883" width="7.5703125" style="27" customWidth="1"/>
    <col min="15884" max="16128" width="9.140625" style="27"/>
    <col min="16129" max="16132" width="8.7109375" style="27" customWidth="1"/>
    <col min="16133" max="16133" width="5.7109375" style="27" customWidth="1"/>
    <col min="16134" max="16139" width="7.5703125" style="27" customWidth="1"/>
    <col min="16140" max="16384" width="9.140625" style="27"/>
  </cols>
  <sheetData>
    <row r="1" spans="1:12" x14ac:dyDescent="0.2">
      <c r="A1" s="24" t="s">
        <v>13</v>
      </c>
      <c r="B1" s="25"/>
      <c r="C1" s="25"/>
      <c r="D1" s="25"/>
      <c r="E1" s="25"/>
      <c r="F1" s="25"/>
      <c r="G1" s="26" t="s">
        <v>10</v>
      </c>
      <c r="H1" s="26" t="s">
        <v>14</v>
      </c>
      <c r="I1" s="26" t="s">
        <v>15</v>
      </c>
    </row>
    <row r="2" spans="1:12" x14ac:dyDescent="0.2">
      <c r="A2" s="28"/>
      <c r="G2" s="29">
        <f>+E5-B8</f>
        <v>-0.3999999999999998</v>
      </c>
      <c r="H2" s="29">
        <f>+E6-C8</f>
        <v>0.79999999999999982</v>
      </c>
      <c r="I2" s="29">
        <f>+E7-D8</f>
        <v>-0.40000000000000013</v>
      </c>
      <c r="J2" s="73" t="s">
        <v>40</v>
      </c>
    </row>
    <row r="3" spans="1:12" x14ac:dyDescent="0.2">
      <c r="A3" s="28"/>
      <c r="K3" s="73" t="s">
        <v>41</v>
      </c>
    </row>
    <row r="4" spans="1:12" x14ac:dyDescent="0.2">
      <c r="A4" s="30"/>
      <c r="B4" s="31" t="s">
        <v>10</v>
      </c>
      <c r="C4" s="31" t="s">
        <v>11</v>
      </c>
      <c r="D4" s="31" t="s">
        <v>12</v>
      </c>
      <c r="E4" s="32" t="s">
        <v>16</v>
      </c>
    </row>
    <row r="5" spans="1:12" x14ac:dyDescent="0.2">
      <c r="A5" s="26" t="s">
        <v>10</v>
      </c>
      <c r="B5" s="33" t="s">
        <v>17</v>
      </c>
      <c r="C5" s="34">
        <f>+F12</f>
        <v>0.40000000000000008</v>
      </c>
      <c r="D5" s="34">
        <f>+G12</f>
        <v>0.40000000000000008</v>
      </c>
      <c r="E5" s="34">
        <f>SUM(B5:D5)</f>
        <v>0.80000000000000016</v>
      </c>
      <c r="F5" s="27" t="s">
        <v>39</v>
      </c>
    </row>
    <row r="6" spans="1:12" x14ac:dyDescent="0.2">
      <c r="A6" s="26" t="s">
        <v>11</v>
      </c>
      <c r="B6" s="34">
        <f>+I12</f>
        <v>0.6</v>
      </c>
      <c r="C6" s="33" t="s">
        <v>17</v>
      </c>
      <c r="D6" s="34">
        <f>+H12</f>
        <v>0.8</v>
      </c>
      <c r="E6" s="34">
        <f>SUM(B6:D6)</f>
        <v>1.4</v>
      </c>
    </row>
    <row r="7" spans="1:12" x14ac:dyDescent="0.2">
      <c r="A7" s="26" t="s">
        <v>12</v>
      </c>
      <c r="B7" s="34">
        <f>+K12</f>
        <v>0.6</v>
      </c>
      <c r="C7" s="34">
        <f>+J12</f>
        <v>0.20000000000000004</v>
      </c>
      <c r="D7" s="33" t="s">
        <v>17</v>
      </c>
      <c r="E7" s="34">
        <f>SUM(B7:D7)</f>
        <v>0.8</v>
      </c>
    </row>
    <row r="8" spans="1:12" x14ac:dyDescent="0.2">
      <c r="A8" s="32" t="s">
        <v>16</v>
      </c>
      <c r="B8" s="34">
        <f>SUM(B5:B7)</f>
        <v>1.2</v>
      </c>
      <c r="C8" s="34">
        <f>SUM(C5:C7)</f>
        <v>0.60000000000000009</v>
      </c>
      <c r="D8" s="34">
        <f>SUM(D5:D7)</f>
        <v>1.2000000000000002</v>
      </c>
      <c r="E8" s="45"/>
    </row>
    <row r="9" spans="1:12" x14ac:dyDescent="0.2">
      <c r="A9" s="28"/>
    </row>
    <row r="10" spans="1:12" x14ac:dyDescent="0.2">
      <c r="A10" s="24"/>
      <c r="B10" s="35"/>
      <c r="C10" s="36" t="s">
        <v>18</v>
      </c>
      <c r="D10" s="37"/>
      <c r="E10" s="37" t="s">
        <v>19</v>
      </c>
      <c r="F10" s="69" t="s">
        <v>20</v>
      </c>
      <c r="G10" s="69" t="s">
        <v>20</v>
      </c>
      <c r="H10" s="69" t="s">
        <v>20</v>
      </c>
      <c r="I10" s="69" t="s">
        <v>20</v>
      </c>
      <c r="J10" s="69" t="s">
        <v>20</v>
      </c>
      <c r="K10" s="69" t="s">
        <v>20</v>
      </c>
    </row>
    <row r="11" spans="1:12" x14ac:dyDescent="0.2">
      <c r="A11" s="38"/>
      <c r="B11" s="39" t="s">
        <v>10</v>
      </c>
      <c r="C11" s="39" t="s">
        <v>14</v>
      </c>
      <c r="D11" s="39" t="s">
        <v>15</v>
      </c>
      <c r="E11" s="39"/>
      <c r="F11" s="70" t="s">
        <v>21</v>
      </c>
      <c r="G11" s="70" t="s">
        <v>22</v>
      </c>
      <c r="H11" s="70" t="s">
        <v>23</v>
      </c>
      <c r="I11" s="70" t="s">
        <v>24</v>
      </c>
      <c r="J11" s="70" t="s">
        <v>25</v>
      </c>
      <c r="K11" s="70" t="s">
        <v>26</v>
      </c>
    </row>
    <row r="12" spans="1:12" x14ac:dyDescent="0.2">
      <c r="A12" s="40"/>
      <c r="B12" s="39"/>
      <c r="C12" s="39"/>
      <c r="D12" s="39"/>
      <c r="E12" s="39"/>
      <c r="F12" s="41">
        <f t="shared" ref="F12:K12" si="0">SUM(F14:F16)</f>
        <v>0.40000000000000008</v>
      </c>
      <c r="G12" s="41">
        <f t="shared" si="0"/>
        <v>0.40000000000000008</v>
      </c>
      <c r="H12" s="41">
        <f t="shared" si="0"/>
        <v>0.8</v>
      </c>
      <c r="I12" s="41">
        <f t="shared" si="0"/>
        <v>0.6</v>
      </c>
      <c r="J12" s="41">
        <f t="shared" si="0"/>
        <v>0.20000000000000004</v>
      </c>
      <c r="K12" s="41">
        <f t="shared" si="0"/>
        <v>0.6</v>
      </c>
      <c r="L12" s="27" t="s">
        <v>38</v>
      </c>
    </row>
    <row r="13" spans="1:12" x14ac:dyDescent="0.2">
      <c r="A13" s="42" t="s">
        <v>27</v>
      </c>
      <c r="B13" s="35"/>
      <c r="C13" s="35"/>
      <c r="D13" s="35"/>
      <c r="E13" s="35"/>
      <c r="F13" s="34"/>
      <c r="G13" s="34"/>
      <c r="H13" s="34"/>
      <c r="I13" s="34"/>
      <c r="J13" s="34"/>
      <c r="K13" s="34"/>
    </row>
    <row r="14" spans="1:12" x14ac:dyDescent="0.2">
      <c r="A14" s="43" t="str">
        <f>+[1]valutaz.!A8</f>
        <v>acqua</v>
      </c>
      <c r="B14" s="44">
        <f>+'soluzione SP e CP'!B2</f>
        <v>1</v>
      </c>
      <c r="C14" s="44">
        <f>+'soluzione SP e CP'!C2</f>
        <v>0.9</v>
      </c>
      <c r="D14" s="44">
        <f>+'soluzione SP e CP'!D2</f>
        <v>0.6</v>
      </c>
      <c r="E14" s="44">
        <f>+'soluzione SP e CP'!E2</f>
        <v>0.20000000000000004</v>
      </c>
      <c r="F14" s="34">
        <f>+IF(B14&gt;C14,E14,0)</f>
        <v>0.20000000000000004</v>
      </c>
      <c r="G14" s="34">
        <f>+IF(B14&gt;D14,E14,0)</f>
        <v>0.20000000000000004</v>
      </c>
      <c r="H14" s="34">
        <f>+IF(C14&gt;D14,$E14,0)</f>
        <v>0.20000000000000004</v>
      </c>
      <c r="I14" s="34">
        <f>+IF(C14&gt;B14,$E14,0)</f>
        <v>0</v>
      </c>
      <c r="J14" s="34">
        <f>+IF(D14&gt;C14,$E14,0)</f>
        <v>0</v>
      </c>
      <c r="K14" s="34">
        <f>+IF(D14&gt;B14,$E14,0)</f>
        <v>0</v>
      </c>
      <c r="L14" s="27" t="s">
        <v>37</v>
      </c>
    </row>
    <row r="15" spans="1:12" x14ac:dyDescent="0.2">
      <c r="A15" s="43" t="str">
        <f>+[1]valutaz.!A9</f>
        <v>aria</v>
      </c>
      <c r="B15" s="44">
        <f>+'soluzione SP e CP'!B3</f>
        <v>1</v>
      </c>
      <c r="C15" s="44">
        <f>+'soluzione SP e CP'!C3</f>
        <v>0.1</v>
      </c>
      <c r="D15" s="44">
        <f>+'soluzione SP e CP'!D3</f>
        <v>0.4</v>
      </c>
      <c r="E15" s="44">
        <f>+'soluzione SP e CP'!E3</f>
        <v>0.20000000000000004</v>
      </c>
      <c r="F15" s="34">
        <f t="shared" ref="F15:F16" si="1">+IF(B15&gt;C15,E15,0)</f>
        <v>0.20000000000000004</v>
      </c>
      <c r="G15" s="34">
        <f t="shared" ref="G15:G16" si="2">+IF(B15&gt;D15,E15,0)</f>
        <v>0.20000000000000004</v>
      </c>
      <c r="H15" s="34">
        <f t="shared" ref="H15:H16" si="3">+IF(C15&gt;D15,$E15,0)</f>
        <v>0</v>
      </c>
      <c r="I15" s="34">
        <f t="shared" ref="I15:J16" si="4">+IF(C15&gt;B15,$E15,0)</f>
        <v>0</v>
      </c>
      <c r="J15" s="34">
        <f t="shared" si="4"/>
        <v>0.20000000000000004</v>
      </c>
      <c r="K15" s="34">
        <f t="shared" ref="K15:K16" si="5">+IF(D15&gt;B15,$E15,0)</f>
        <v>0</v>
      </c>
    </row>
    <row r="16" spans="1:12" x14ac:dyDescent="0.2">
      <c r="A16" s="43" t="str">
        <f>+[1]valutaz.!A10</f>
        <v>reddito</v>
      </c>
      <c r="B16" s="44">
        <f>+'soluzione SP e CP'!B4</f>
        <v>0.6</v>
      </c>
      <c r="C16" s="44">
        <f>+'soluzione SP e CP'!C4</f>
        <v>0.9</v>
      </c>
      <c r="D16" s="44">
        <f>+'soluzione SP e CP'!D4</f>
        <v>0.8</v>
      </c>
      <c r="E16" s="44">
        <f>+'soluzione SP e CP'!E4</f>
        <v>0.6</v>
      </c>
      <c r="F16" s="34">
        <f t="shared" si="1"/>
        <v>0</v>
      </c>
      <c r="G16" s="34">
        <f t="shared" si="2"/>
        <v>0</v>
      </c>
      <c r="H16" s="34">
        <f t="shared" si="3"/>
        <v>0.6</v>
      </c>
      <c r="I16" s="34">
        <f t="shared" si="4"/>
        <v>0.6</v>
      </c>
      <c r="J16" s="34">
        <f t="shared" si="4"/>
        <v>0</v>
      </c>
      <c r="K16" s="34">
        <f t="shared" si="5"/>
        <v>0.6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2" zoomScale="140" zoomScaleNormal="140" workbookViewId="0">
      <selection activeCell="N4" sqref="N4"/>
    </sheetView>
  </sheetViews>
  <sheetFormatPr defaultRowHeight="12.75" x14ac:dyDescent="0.2"/>
  <cols>
    <col min="1" max="5" width="5.7109375" style="27" customWidth="1"/>
    <col min="6" max="11" width="7.140625" style="27" customWidth="1"/>
    <col min="12" max="12" width="5.140625" style="27" customWidth="1"/>
    <col min="13" max="256" width="9.140625" style="27"/>
    <col min="257" max="261" width="5.7109375" style="27" customWidth="1"/>
    <col min="262" max="267" width="7.140625" style="27" customWidth="1"/>
    <col min="268" max="268" width="5.140625" style="27" customWidth="1"/>
    <col min="269" max="512" width="9.140625" style="27"/>
    <col min="513" max="517" width="5.7109375" style="27" customWidth="1"/>
    <col min="518" max="523" width="7.140625" style="27" customWidth="1"/>
    <col min="524" max="524" width="5.140625" style="27" customWidth="1"/>
    <col min="525" max="768" width="9.140625" style="27"/>
    <col min="769" max="773" width="5.7109375" style="27" customWidth="1"/>
    <col min="774" max="779" width="7.140625" style="27" customWidth="1"/>
    <col min="780" max="780" width="5.140625" style="27" customWidth="1"/>
    <col min="781" max="1024" width="9.140625" style="27"/>
    <col min="1025" max="1029" width="5.7109375" style="27" customWidth="1"/>
    <col min="1030" max="1035" width="7.140625" style="27" customWidth="1"/>
    <col min="1036" max="1036" width="5.140625" style="27" customWidth="1"/>
    <col min="1037" max="1280" width="9.140625" style="27"/>
    <col min="1281" max="1285" width="5.7109375" style="27" customWidth="1"/>
    <col min="1286" max="1291" width="7.140625" style="27" customWidth="1"/>
    <col min="1292" max="1292" width="5.140625" style="27" customWidth="1"/>
    <col min="1293" max="1536" width="9.140625" style="27"/>
    <col min="1537" max="1541" width="5.7109375" style="27" customWidth="1"/>
    <col min="1542" max="1547" width="7.140625" style="27" customWidth="1"/>
    <col min="1548" max="1548" width="5.140625" style="27" customWidth="1"/>
    <col min="1549" max="1792" width="9.140625" style="27"/>
    <col min="1793" max="1797" width="5.7109375" style="27" customWidth="1"/>
    <col min="1798" max="1803" width="7.140625" style="27" customWidth="1"/>
    <col min="1804" max="1804" width="5.140625" style="27" customWidth="1"/>
    <col min="1805" max="2048" width="9.140625" style="27"/>
    <col min="2049" max="2053" width="5.7109375" style="27" customWidth="1"/>
    <col min="2054" max="2059" width="7.140625" style="27" customWidth="1"/>
    <col min="2060" max="2060" width="5.140625" style="27" customWidth="1"/>
    <col min="2061" max="2304" width="9.140625" style="27"/>
    <col min="2305" max="2309" width="5.7109375" style="27" customWidth="1"/>
    <col min="2310" max="2315" width="7.140625" style="27" customWidth="1"/>
    <col min="2316" max="2316" width="5.140625" style="27" customWidth="1"/>
    <col min="2317" max="2560" width="9.140625" style="27"/>
    <col min="2561" max="2565" width="5.7109375" style="27" customWidth="1"/>
    <col min="2566" max="2571" width="7.140625" style="27" customWidth="1"/>
    <col min="2572" max="2572" width="5.140625" style="27" customWidth="1"/>
    <col min="2573" max="2816" width="9.140625" style="27"/>
    <col min="2817" max="2821" width="5.7109375" style="27" customWidth="1"/>
    <col min="2822" max="2827" width="7.140625" style="27" customWidth="1"/>
    <col min="2828" max="2828" width="5.140625" style="27" customWidth="1"/>
    <col min="2829" max="3072" width="9.140625" style="27"/>
    <col min="3073" max="3077" width="5.7109375" style="27" customWidth="1"/>
    <col min="3078" max="3083" width="7.140625" style="27" customWidth="1"/>
    <col min="3084" max="3084" width="5.140625" style="27" customWidth="1"/>
    <col min="3085" max="3328" width="9.140625" style="27"/>
    <col min="3329" max="3333" width="5.7109375" style="27" customWidth="1"/>
    <col min="3334" max="3339" width="7.140625" style="27" customWidth="1"/>
    <col min="3340" max="3340" width="5.140625" style="27" customWidth="1"/>
    <col min="3341" max="3584" width="9.140625" style="27"/>
    <col min="3585" max="3589" width="5.7109375" style="27" customWidth="1"/>
    <col min="3590" max="3595" width="7.140625" style="27" customWidth="1"/>
    <col min="3596" max="3596" width="5.140625" style="27" customWidth="1"/>
    <col min="3597" max="3840" width="9.140625" style="27"/>
    <col min="3841" max="3845" width="5.7109375" style="27" customWidth="1"/>
    <col min="3846" max="3851" width="7.140625" style="27" customWidth="1"/>
    <col min="3852" max="3852" width="5.140625" style="27" customWidth="1"/>
    <col min="3853" max="4096" width="9.140625" style="27"/>
    <col min="4097" max="4101" width="5.7109375" style="27" customWidth="1"/>
    <col min="4102" max="4107" width="7.140625" style="27" customWidth="1"/>
    <col min="4108" max="4108" width="5.140625" style="27" customWidth="1"/>
    <col min="4109" max="4352" width="9.140625" style="27"/>
    <col min="4353" max="4357" width="5.7109375" style="27" customWidth="1"/>
    <col min="4358" max="4363" width="7.140625" style="27" customWidth="1"/>
    <col min="4364" max="4364" width="5.140625" style="27" customWidth="1"/>
    <col min="4365" max="4608" width="9.140625" style="27"/>
    <col min="4609" max="4613" width="5.7109375" style="27" customWidth="1"/>
    <col min="4614" max="4619" width="7.140625" style="27" customWidth="1"/>
    <col min="4620" max="4620" width="5.140625" style="27" customWidth="1"/>
    <col min="4621" max="4864" width="9.140625" style="27"/>
    <col min="4865" max="4869" width="5.7109375" style="27" customWidth="1"/>
    <col min="4870" max="4875" width="7.140625" style="27" customWidth="1"/>
    <col min="4876" max="4876" width="5.140625" style="27" customWidth="1"/>
    <col min="4877" max="5120" width="9.140625" style="27"/>
    <col min="5121" max="5125" width="5.7109375" style="27" customWidth="1"/>
    <col min="5126" max="5131" width="7.140625" style="27" customWidth="1"/>
    <col min="5132" max="5132" width="5.140625" style="27" customWidth="1"/>
    <col min="5133" max="5376" width="9.140625" style="27"/>
    <col min="5377" max="5381" width="5.7109375" style="27" customWidth="1"/>
    <col min="5382" max="5387" width="7.140625" style="27" customWidth="1"/>
    <col min="5388" max="5388" width="5.140625" style="27" customWidth="1"/>
    <col min="5389" max="5632" width="9.140625" style="27"/>
    <col min="5633" max="5637" width="5.7109375" style="27" customWidth="1"/>
    <col min="5638" max="5643" width="7.140625" style="27" customWidth="1"/>
    <col min="5644" max="5644" width="5.140625" style="27" customWidth="1"/>
    <col min="5645" max="5888" width="9.140625" style="27"/>
    <col min="5889" max="5893" width="5.7109375" style="27" customWidth="1"/>
    <col min="5894" max="5899" width="7.140625" style="27" customWidth="1"/>
    <col min="5900" max="5900" width="5.140625" style="27" customWidth="1"/>
    <col min="5901" max="6144" width="9.140625" style="27"/>
    <col min="6145" max="6149" width="5.7109375" style="27" customWidth="1"/>
    <col min="6150" max="6155" width="7.140625" style="27" customWidth="1"/>
    <col min="6156" max="6156" width="5.140625" style="27" customWidth="1"/>
    <col min="6157" max="6400" width="9.140625" style="27"/>
    <col min="6401" max="6405" width="5.7109375" style="27" customWidth="1"/>
    <col min="6406" max="6411" width="7.140625" style="27" customWidth="1"/>
    <col min="6412" max="6412" width="5.140625" style="27" customWidth="1"/>
    <col min="6413" max="6656" width="9.140625" style="27"/>
    <col min="6657" max="6661" width="5.7109375" style="27" customWidth="1"/>
    <col min="6662" max="6667" width="7.140625" style="27" customWidth="1"/>
    <col min="6668" max="6668" width="5.140625" style="27" customWidth="1"/>
    <col min="6669" max="6912" width="9.140625" style="27"/>
    <col min="6913" max="6917" width="5.7109375" style="27" customWidth="1"/>
    <col min="6918" max="6923" width="7.140625" style="27" customWidth="1"/>
    <col min="6924" max="6924" width="5.140625" style="27" customWidth="1"/>
    <col min="6925" max="7168" width="9.140625" style="27"/>
    <col min="7169" max="7173" width="5.7109375" style="27" customWidth="1"/>
    <col min="7174" max="7179" width="7.140625" style="27" customWidth="1"/>
    <col min="7180" max="7180" width="5.140625" style="27" customWidth="1"/>
    <col min="7181" max="7424" width="9.140625" style="27"/>
    <col min="7425" max="7429" width="5.7109375" style="27" customWidth="1"/>
    <col min="7430" max="7435" width="7.140625" style="27" customWidth="1"/>
    <col min="7436" max="7436" width="5.140625" style="27" customWidth="1"/>
    <col min="7437" max="7680" width="9.140625" style="27"/>
    <col min="7681" max="7685" width="5.7109375" style="27" customWidth="1"/>
    <col min="7686" max="7691" width="7.140625" style="27" customWidth="1"/>
    <col min="7692" max="7692" width="5.140625" style="27" customWidth="1"/>
    <col min="7693" max="7936" width="9.140625" style="27"/>
    <col min="7937" max="7941" width="5.7109375" style="27" customWidth="1"/>
    <col min="7942" max="7947" width="7.140625" style="27" customWidth="1"/>
    <col min="7948" max="7948" width="5.140625" style="27" customWidth="1"/>
    <col min="7949" max="8192" width="9.140625" style="27"/>
    <col min="8193" max="8197" width="5.7109375" style="27" customWidth="1"/>
    <col min="8198" max="8203" width="7.140625" style="27" customWidth="1"/>
    <col min="8204" max="8204" width="5.140625" style="27" customWidth="1"/>
    <col min="8205" max="8448" width="9.140625" style="27"/>
    <col min="8449" max="8453" width="5.7109375" style="27" customWidth="1"/>
    <col min="8454" max="8459" width="7.140625" style="27" customWidth="1"/>
    <col min="8460" max="8460" width="5.140625" style="27" customWidth="1"/>
    <col min="8461" max="8704" width="9.140625" style="27"/>
    <col min="8705" max="8709" width="5.7109375" style="27" customWidth="1"/>
    <col min="8710" max="8715" width="7.140625" style="27" customWidth="1"/>
    <col min="8716" max="8716" width="5.140625" style="27" customWidth="1"/>
    <col min="8717" max="8960" width="9.140625" style="27"/>
    <col min="8961" max="8965" width="5.7109375" style="27" customWidth="1"/>
    <col min="8966" max="8971" width="7.140625" style="27" customWidth="1"/>
    <col min="8972" max="8972" width="5.140625" style="27" customWidth="1"/>
    <col min="8973" max="9216" width="9.140625" style="27"/>
    <col min="9217" max="9221" width="5.7109375" style="27" customWidth="1"/>
    <col min="9222" max="9227" width="7.140625" style="27" customWidth="1"/>
    <col min="9228" max="9228" width="5.140625" style="27" customWidth="1"/>
    <col min="9229" max="9472" width="9.140625" style="27"/>
    <col min="9473" max="9477" width="5.7109375" style="27" customWidth="1"/>
    <col min="9478" max="9483" width="7.140625" style="27" customWidth="1"/>
    <col min="9484" max="9484" width="5.140625" style="27" customWidth="1"/>
    <col min="9485" max="9728" width="9.140625" style="27"/>
    <col min="9729" max="9733" width="5.7109375" style="27" customWidth="1"/>
    <col min="9734" max="9739" width="7.140625" style="27" customWidth="1"/>
    <col min="9740" max="9740" width="5.140625" style="27" customWidth="1"/>
    <col min="9741" max="9984" width="9.140625" style="27"/>
    <col min="9985" max="9989" width="5.7109375" style="27" customWidth="1"/>
    <col min="9990" max="9995" width="7.140625" style="27" customWidth="1"/>
    <col min="9996" max="9996" width="5.140625" style="27" customWidth="1"/>
    <col min="9997" max="10240" width="9.140625" style="27"/>
    <col min="10241" max="10245" width="5.7109375" style="27" customWidth="1"/>
    <col min="10246" max="10251" width="7.140625" style="27" customWidth="1"/>
    <col min="10252" max="10252" width="5.140625" style="27" customWidth="1"/>
    <col min="10253" max="10496" width="9.140625" style="27"/>
    <col min="10497" max="10501" width="5.7109375" style="27" customWidth="1"/>
    <col min="10502" max="10507" width="7.140625" style="27" customWidth="1"/>
    <col min="10508" max="10508" width="5.140625" style="27" customWidth="1"/>
    <col min="10509" max="10752" width="9.140625" style="27"/>
    <col min="10753" max="10757" width="5.7109375" style="27" customWidth="1"/>
    <col min="10758" max="10763" width="7.140625" style="27" customWidth="1"/>
    <col min="10764" max="10764" width="5.140625" style="27" customWidth="1"/>
    <col min="10765" max="11008" width="9.140625" style="27"/>
    <col min="11009" max="11013" width="5.7109375" style="27" customWidth="1"/>
    <col min="11014" max="11019" width="7.140625" style="27" customWidth="1"/>
    <col min="11020" max="11020" width="5.140625" style="27" customWidth="1"/>
    <col min="11021" max="11264" width="9.140625" style="27"/>
    <col min="11265" max="11269" width="5.7109375" style="27" customWidth="1"/>
    <col min="11270" max="11275" width="7.140625" style="27" customWidth="1"/>
    <col min="11276" max="11276" width="5.140625" style="27" customWidth="1"/>
    <col min="11277" max="11520" width="9.140625" style="27"/>
    <col min="11521" max="11525" width="5.7109375" style="27" customWidth="1"/>
    <col min="11526" max="11531" width="7.140625" style="27" customWidth="1"/>
    <col min="11532" max="11532" width="5.140625" style="27" customWidth="1"/>
    <col min="11533" max="11776" width="9.140625" style="27"/>
    <col min="11777" max="11781" width="5.7109375" style="27" customWidth="1"/>
    <col min="11782" max="11787" width="7.140625" style="27" customWidth="1"/>
    <col min="11788" max="11788" width="5.140625" style="27" customWidth="1"/>
    <col min="11789" max="12032" width="9.140625" style="27"/>
    <col min="12033" max="12037" width="5.7109375" style="27" customWidth="1"/>
    <col min="12038" max="12043" width="7.140625" style="27" customWidth="1"/>
    <col min="12044" max="12044" width="5.140625" style="27" customWidth="1"/>
    <col min="12045" max="12288" width="9.140625" style="27"/>
    <col min="12289" max="12293" width="5.7109375" style="27" customWidth="1"/>
    <col min="12294" max="12299" width="7.140625" style="27" customWidth="1"/>
    <col min="12300" max="12300" width="5.140625" style="27" customWidth="1"/>
    <col min="12301" max="12544" width="9.140625" style="27"/>
    <col min="12545" max="12549" width="5.7109375" style="27" customWidth="1"/>
    <col min="12550" max="12555" width="7.140625" style="27" customWidth="1"/>
    <col min="12556" max="12556" width="5.140625" style="27" customWidth="1"/>
    <col min="12557" max="12800" width="9.140625" style="27"/>
    <col min="12801" max="12805" width="5.7109375" style="27" customWidth="1"/>
    <col min="12806" max="12811" width="7.140625" style="27" customWidth="1"/>
    <col min="12812" max="12812" width="5.140625" style="27" customWidth="1"/>
    <col min="12813" max="13056" width="9.140625" style="27"/>
    <col min="13057" max="13061" width="5.7109375" style="27" customWidth="1"/>
    <col min="13062" max="13067" width="7.140625" style="27" customWidth="1"/>
    <col min="13068" max="13068" width="5.140625" style="27" customWidth="1"/>
    <col min="13069" max="13312" width="9.140625" style="27"/>
    <col min="13313" max="13317" width="5.7109375" style="27" customWidth="1"/>
    <col min="13318" max="13323" width="7.140625" style="27" customWidth="1"/>
    <col min="13324" max="13324" width="5.140625" style="27" customWidth="1"/>
    <col min="13325" max="13568" width="9.140625" style="27"/>
    <col min="13569" max="13573" width="5.7109375" style="27" customWidth="1"/>
    <col min="13574" max="13579" width="7.140625" style="27" customWidth="1"/>
    <col min="13580" max="13580" width="5.140625" style="27" customWidth="1"/>
    <col min="13581" max="13824" width="9.140625" style="27"/>
    <col min="13825" max="13829" width="5.7109375" style="27" customWidth="1"/>
    <col min="13830" max="13835" width="7.140625" style="27" customWidth="1"/>
    <col min="13836" max="13836" width="5.140625" style="27" customWidth="1"/>
    <col min="13837" max="14080" width="9.140625" style="27"/>
    <col min="14081" max="14085" width="5.7109375" style="27" customWidth="1"/>
    <col min="14086" max="14091" width="7.140625" style="27" customWidth="1"/>
    <col min="14092" max="14092" width="5.140625" style="27" customWidth="1"/>
    <col min="14093" max="14336" width="9.140625" style="27"/>
    <col min="14337" max="14341" width="5.7109375" style="27" customWidth="1"/>
    <col min="14342" max="14347" width="7.140625" style="27" customWidth="1"/>
    <col min="14348" max="14348" width="5.140625" style="27" customWidth="1"/>
    <col min="14349" max="14592" width="9.140625" style="27"/>
    <col min="14593" max="14597" width="5.7109375" style="27" customWidth="1"/>
    <col min="14598" max="14603" width="7.140625" style="27" customWidth="1"/>
    <col min="14604" max="14604" width="5.140625" style="27" customWidth="1"/>
    <col min="14605" max="14848" width="9.140625" style="27"/>
    <col min="14849" max="14853" width="5.7109375" style="27" customWidth="1"/>
    <col min="14854" max="14859" width="7.140625" style="27" customWidth="1"/>
    <col min="14860" max="14860" width="5.140625" style="27" customWidth="1"/>
    <col min="14861" max="15104" width="9.140625" style="27"/>
    <col min="15105" max="15109" width="5.7109375" style="27" customWidth="1"/>
    <col min="15110" max="15115" width="7.140625" style="27" customWidth="1"/>
    <col min="15116" max="15116" width="5.140625" style="27" customWidth="1"/>
    <col min="15117" max="15360" width="9.140625" style="27"/>
    <col min="15361" max="15365" width="5.7109375" style="27" customWidth="1"/>
    <col min="15366" max="15371" width="7.140625" style="27" customWidth="1"/>
    <col min="15372" max="15372" width="5.140625" style="27" customWidth="1"/>
    <col min="15373" max="15616" width="9.140625" style="27"/>
    <col min="15617" max="15621" width="5.7109375" style="27" customWidth="1"/>
    <col min="15622" max="15627" width="7.140625" style="27" customWidth="1"/>
    <col min="15628" max="15628" width="5.140625" style="27" customWidth="1"/>
    <col min="15629" max="15872" width="9.140625" style="27"/>
    <col min="15873" max="15877" width="5.7109375" style="27" customWidth="1"/>
    <col min="15878" max="15883" width="7.140625" style="27" customWidth="1"/>
    <col min="15884" max="15884" width="5.140625" style="27" customWidth="1"/>
    <col min="15885" max="16128" width="9.140625" style="27"/>
    <col min="16129" max="16133" width="5.7109375" style="27" customWidth="1"/>
    <col min="16134" max="16139" width="7.140625" style="27" customWidth="1"/>
    <col min="16140" max="16140" width="5.140625" style="27" customWidth="1"/>
    <col min="16141" max="16384" width="9.140625" style="27"/>
  </cols>
  <sheetData>
    <row r="1" spans="1:16" x14ac:dyDescent="0.2">
      <c r="A1" s="46" t="s">
        <v>28</v>
      </c>
      <c r="B1" s="25"/>
      <c r="C1" s="25"/>
      <c r="D1" s="25"/>
      <c r="E1" s="25"/>
      <c r="F1" s="25"/>
      <c r="G1" s="26" t="s">
        <v>10</v>
      </c>
      <c r="H1" s="26" t="s">
        <v>14</v>
      </c>
      <c r="I1" s="26" t="s">
        <v>15</v>
      </c>
    </row>
    <row r="2" spans="1:16" x14ac:dyDescent="0.2">
      <c r="A2" s="28"/>
      <c r="G2" s="29">
        <f>+E5-B8</f>
        <v>-1.333333333333333</v>
      </c>
      <c r="H2" s="29">
        <f>+E6-C8</f>
        <v>0.66666666666666652</v>
      </c>
      <c r="I2" s="29">
        <f>+E7-D8</f>
        <v>0.66666666666666652</v>
      </c>
      <c r="J2" s="73" t="s">
        <v>36</v>
      </c>
    </row>
    <row r="3" spans="1:16" x14ac:dyDescent="0.2">
      <c r="A3" s="28"/>
    </row>
    <row r="4" spans="1:16" x14ac:dyDescent="0.2">
      <c r="A4" s="47"/>
      <c r="B4" s="32" t="s">
        <v>10</v>
      </c>
      <c r="C4" s="32" t="s">
        <v>11</v>
      </c>
      <c r="D4" s="32" t="s">
        <v>12</v>
      </c>
      <c r="E4" s="32" t="s">
        <v>16</v>
      </c>
      <c r="M4" s="52" t="str">
        <f t="shared" ref="M4:O5" si="0">+F13</f>
        <v>zero/uno</v>
      </c>
      <c r="N4" s="76" t="str">
        <f t="shared" si="0"/>
        <v>zero/due</v>
      </c>
      <c r="O4" s="78" t="str">
        <f t="shared" si="0"/>
        <v>uno/due</v>
      </c>
    </row>
    <row r="5" spans="1:16" x14ac:dyDescent="0.2">
      <c r="A5" s="48" t="s">
        <v>10</v>
      </c>
      <c r="B5" s="49" t="s">
        <v>17</v>
      </c>
      <c r="C5" s="50">
        <f>+F14/M9</f>
        <v>0.33333333333333337</v>
      </c>
      <c r="D5" s="50">
        <f>+G14/N9</f>
        <v>0.33333333333333348</v>
      </c>
      <c r="E5" s="51">
        <f>SUM(B5:D5)</f>
        <v>0.66666666666666685</v>
      </c>
      <c r="F5" s="73" t="s">
        <v>31</v>
      </c>
      <c r="G5" s="73"/>
      <c r="M5" s="52">
        <f t="shared" si="0"/>
        <v>0.30000000000000004</v>
      </c>
      <c r="N5" s="76">
        <f t="shared" si="0"/>
        <v>0.20000000000000007</v>
      </c>
      <c r="O5" s="78">
        <f t="shared" si="0"/>
        <v>0.30000000000000004</v>
      </c>
    </row>
    <row r="6" spans="1:16" x14ac:dyDescent="0.2">
      <c r="A6" s="48" t="s">
        <v>11</v>
      </c>
      <c r="B6" s="50">
        <f>+I14/M9</f>
        <v>1</v>
      </c>
      <c r="C6" s="49" t="s">
        <v>17</v>
      </c>
      <c r="D6" s="50">
        <f>+H14/O9</f>
        <v>1</v>
      </c>
      <c r="E6" s="51">
        <f>SUM(B6:D6)</f>
        <v>2</v>
      </c>
      <c r="F6" s="73"/>
      <c r="G6" s="73" t="s">
        <v>35</v>
      </c>
      <c r="M6" s="52" t="str">
        <f>+I13</f>
        <v>uno/zero</v>
      </c>
      <c r="N6" s="76" t="str">
        <f>+K13</f>
        <v>due/zero</v>
      </c>
      <c r="O6" s="78" t="str">
        <f>+J13</f>
        <v>due/uno</v>
      </c>
    </row>
    <row r="7" spans="1:16" x14ac:dyDescent="0.2">
      <c r="A7" s="48" t="s">
        <v>12</v>
      </c>
      <c r="B7" s="50">
        <f>+K14/N9</f>
        <v>1</v>
      </c>
      <c r="C7" s="50">
        <f>+J14/O9</f>
        <v>1</v>
      </c>
      <c r="D7" s="49" t="s">
        <v>17</v>
      </c>
      <c r="E7" s="51">
        <f>SUM(B7:D7)</f>
        <v>2</v>
      </c>
      <c r="M7" s="75">
        <f>+I14</f>
        <v>0.9</v>
      </c>
      <c r="N7" s="77">
        <f>+K14</f>
        <v>0.6</v>
      </c>
      <c r="O7" s="79">
        <f>+J14</f>
        <v>0.30000000000000004</v>
      </c>
    </row>
    <row r="8" spans="1:16" x14ac:dyDescent="0.2">
      <c r="A8" s="32" t="s">
        <v>16</v>
      </c>
      <c r="B8" s="51">
        <f>SUM(B5:B7)</f>
        <v>2</v>
      </c>
      <c r="C8" s="51">
        <f>SUM(C5:C7)</f>
        <v>1.3333333333333335</v>
      </c>
      <c r="D8" s="51">
        <f>SUM(D5:D7)</f>
        <v>1.3333333333333335</v>
      </c>
      <c r="E8" s="71"/>
      <c r="M8" s="80" t="s">
        <v>29</v>
      </c>
      <c r="N8" s="81"/>
      <c r="O8" s="82"/>
    </row>
    <row r="9" spans="1:16" x14ac:dyDescent="0.2">
      <c r="A9" s="28"/>
      <c r="M9" s="53">
        <f>MAX(M5:M7)</f>
        <v>0.9</v>
      </c>
      <c r="N9" s="53">
        <f>MAX(N5:N7)</f>
        <v>0.6</v>
      </c>
      <c r="O9" s="53">
        <f>MAX(O5:O7)</f>
        <v>0.30000000000000004</v>
      </c>
      <c r="P9" s="73" t="s">
        <v>34</v>
      </c>
    </row>
    <row r="10" spans="1:16" x14ac:dyDescent="0.2">
      <c r="A10" s="28"/>
      <c r="M10" s="72"/>
      <c r="N10" s="72"/>
      <c r="O10" s="72"/>
    </row>
    <row r="11" spans="1:16" x14ac:dyDescent="0.2">
      <c r="A11" s="28"/>
    </row>
    <row r="12" spans="1:16" x14ac:dyDescent="0.2">
      <c r="A12" s="46"/>
      <c r="B12" s="54"/>
      <c r="C12" s="55" t="s">
        <v>30</v>
      </c>
      <c r="D12" s="56"/>
      <c r="E12" s="56"/>
      <c r="F12" s="69" t="s">
        <v>20</v>
      </c>
      <c r="G12" s="69" t="s">
        <v>20</v>
      </c>
      <c r="H12" s="69" t="s">
        <v>20</v>
      </c>
      <c r="I12" s="69" t="s">
        <v>20</v>
      </c>
      <c r="J12" s="69" t="s">
        <v>20</v>
      </c>
      <c r="K12" s="69" t="s">
        <v>20</v>
      </c>
      <c r="L12" s="57"/>
      <c r="M12" s="58"/>
    </row>
    <row r="13" spans="1:16" x14ac:dyDescent="0.2">
      <c r="A13" s="59"/>
      <c r="B13" s="60" t="s">
        <v>10</v>
      </c>
      <c r="C13" s="60" t="s">
        <v>14</v>
      </c>
      <c r="D13" s="60" t="s">
        <v>15</v>
      </c>
      <c r="E13" s="60"/>
      <c r="F13" s="61" t="s">
        <v>21</v>
      </c>
      <c r="G13" s="61" t="s">
        <v>22</v>
      </c>
      <c r="H13" s="61" t="s">
        <v>23</v>
      </c>
      <c r="I13" s="61" t="s">
        <v>24</v>
      </c>
      <c r="J13" s="61" t="s">
        <v>25</v>
      </c>
      <c r="K13" s="61" t="s">
        <v>26</v>
      </c>
      <c r="L13" s="57"/>
      <c r="M13" s="62"/>
    </row>
    <row r="14" spans="1:16" x14ac:dyDescent="0.2">
      <c r="A14" s="63"/>
      <c r="B14" s="60"/>
      <c r="C14" s="60"/>
      <c r="D14" s="60"/>
      <c r="E14" s="60"/>
      <c r="F14" s="64">
        <f t="shared" ref="F14:K14" si="1">MIN(F16:F18)*-1</f>
        <v>0.30000000000000004</v>
      </c>
      <c r="G14" s="64">
        <f t="shared" si="1"/>
        <v>0.20000000000000007</v>
      </c>
      <c r="H14" s="64">
        <f t="shared" si="1"/>
        <v>0.30000000000000004</v>
      </c>
      <c r="I14" s="64">
        <f t="shared" si="1"/>
        <v>0.9</v>
      </c>
      <c r="J14" s="64">
        <f t="shared" si="1"/>
        <v>0.30000000000000004</v>
      </c>
      <c r="K14" s="64">
        <f t="shared" si="1"/>
        <v>0.6</v>
      </c>
      <c r="L14" s="62"/>
      <c r="M14" s="74" t="s">
        <v>33</v>
      </c>
    </row>
    <row r="15" spans="1:16" x14ac:dyDescent="0.2">
      <c r="A15" s="65" t="s">
        <v>27</v>
      </c>
      <c r="B15" s="54"/>
      <c r="C15" s="54"/>
      <c r="D15" s="54"/>
      <c r="E15" s="54"/>
      <c r="F15" s="43"/>
      <c r="G15" s="43"/>
      <c r="H15" s="43"/>
      <c r="I15" s="43"/>
      <c r="J15" s="43"/>
      <c r="K15" s="43"/>
      <c r="L15" s="66"/>
    </row>
    <row r="16" spans="1:16" x14ac:dyDescent="0.2">
      <c r="A16" s="67" t="str">
        <f>+[1]valutaz.!A8</f>
        <v>acqua</v>
      </c>
      <c r="B16" s="68">
        <f>+'soluzione SP e CP'!B2</f>
        <v>1</v>
      </c>
      <c r="C16" s="68">
        <f>+'soluzione SP e CP'!C2</f>
        <v>0.9</v>
      </c>
      <c r="D16" s="68">
        <f>+'soluzione SP e CP'!D2</f>
        <v>0.6</v>
      </c>
      <c r="E16" s="68"/>
      <c r="F16" s="50">
        <f>+IF(B16&lt;C16,(B16-C16),0)</f>
        <v>0</v>
      </c>
      <c r="G16" s="50">
        <f>+IF(B16&lt;D16,(B16-D16),0)</f>
        <v>0</v>
      </c>
      <c r="H16" s="50">
        <f>+IF(C16&lt;D16,(C16-D16),0)</f>
        <v>0</v>
      </c>
      <c r="I16" s="50">
        <f t="shared" ref="I16:J18" si="2">+IF(C16&lt;B16,(C16-B16),0)</f>
        <v>-9.9999999999999978E-2</v>
      </c>
      <c r="J16" s="50">
        <f t="shared" si="2"/>
        <v>-0.30000000000000004</v>
      </c>
      <c r="K16" s="50">
        <f>+IF(D16&lt;B16,(D16-B16),0)</f>
        <v>-0.4</v>
      </c>
      <c r="L16" s="66"/>
    </row>
    <row r="17" spans="1:13" x14ac:dyDescent="0.2">
      <c r="A17" s="67" t="str">
        <f>+[1]valutaz.!A9</f>
        <v>aria</v>
      </c>
      <c r="B17" s="68">
        <f>+'soluzione SP e CP'!B3</f>
        <v>1</v>
      </c>
      <c r="C17" s="68">
        <f>+'soluzione SP e CP'!C3</f>
        <v>0.1</v>
      </c>
      <c r="D17" s="68">
        <f>+'soluzione SP e CP'!D3</f>
        <v>0.4</v>
      </c>
      <c r="E17" s="68"/>
      <c r="F17" s="50">
        <f>+IF(B17&lt;C17,(B17-C17),0)</f>
        <v>0</v>
      </c>
      <c r="G17" s="50">
        <f>+IF(B17&lt;D17,(B17-D17),0)</f>
        <v>0</v>
      </c>
      <c r="H17" s="50">
        <f>+IF(C17&lt;D17,(C17-D17),0)</f>
        <v>-0.30000000000000004</v>
      </c>
      <c r="I17" s="50">
        <f t="shared" si="2"/>
        <v>-0.9</v>
      </c>
      <c r="J17" s="50">
        <f t="shared" si="2"/>
        <v>0</v>
      </c>
      <c r="K17" s="50">
        <f>+IF(D17&lt;B17,(D17-B17),0)</f>
        <v>-0.6</v>
      </c>
      <c r="L17" s="66"/>
    </row>
    <row r="18" spans="1:13" x14ac:dyDescent="0.2">
      <c r="A18" s="67" t="str">
        <f>+[1]valutaz.!A10</f>
        <v>reddito</v>
      </c>
      <c r="B18" s="68">
        <f>+'soluzione SP e CP'!B4</f>
        <v>0.6</v>
      </c>
      <c r="C18" s="68">
        <f>+'soluzione SP e CP'!C4</f>
        <v>0.9</v>
      </c>
      <c r="D18" s="68">
        <f>+'soluzione SP e CP'!D4</f>
        <v>0.8</v>
      </c>
      <c r="E18" s="68"/>
      <c r="F18" s="50">
        <f>+IF(B18&lt;C18,(B18-C18),0)</f>
        <v>-0.30000000000000004</v>
      </c>
      <c r="G18" s="50">
        <f>+IF(B18&lt;D18,(B18-D18),0)</f>
        <v>-0.20000000000000007</v>
      </c>
      <c r="H18" s="50">
        <f>+IF(C18&lt;D18,(C18-D18),0)</f>
        <v>0</v>
      </c>
      <c r="I18" s="50">
        <f t="shared" si="2"/>
        <v>0</v>
      </c>
      <c r="J18" s="50">
        <f t="shared" si="2"/>
        <v>-9.9999999999999978E-2</v>
      </c>
      <c r="K18" s="50">
        <f>+IF(D18&lt;B18,(D18-B18),0)</f>
        <v>0</v>
      </c>
      <c r="L18" s="66"/>
      <c r="M18" s="73" t="s">
        <v>32</v>
      </c>
    </row>
  </sheetData>
  <mergeCells count="1">
    <mergeCell ref="M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esercizio coppie</vt:lpstr>
      <vt:lpstr>soluzione coppie</vt:lpstr>
      <vt:lpstr>esercizio SP e CP</vt:lpstr>
      <vt:lpstr>soluzione SP e CP</vt:lpstr>
      <vt:lpstr>concordanza</vt:lpstr>
      <vt:lpstr>discordanza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zanni</dc:creator>
  <cp:lastModifiedBy>UNIFE</cp:lastModifiedBy>
  <dcterms:created xsi:type="dcterms:W3CDTF">2014-11-17T14:58:54Z</dcterms:created>
  <dcterms:modified xsi:type="dcterms:W3CDTF">2019-11-13T11:53:14Z</dcterms:modified>
</cp:coreProperties>
</file>