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Default Extension="jpeg" ContentType="image/jpeg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1"/>
  </bookViews>
  <sheets>
    <sheet name="sequenza di lavoro 1" sheetId="2" r:id="rId1"/>
    <sheet name="sequenza di lavoro 2" sheetId="4" r:id="rId2"/>
    <sheet name="Foglio1" sheetId="5" r:id="rId3"/>
  </sheets>
  <calcPr calcId="124519"/>
</workbook>
</file>

<file path=xl/calcChain.xml><?xml version="1.0" encoding="utf-8"?>
<calcChain xmlns="http://schemas.openxmlformats.org/spreadsheetml/2006/main">
  <c r="D16" i="4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D25"/>
  <c r="E25"/>
  <c r="F25"/>
  <c r="G25"/>
  <c r="D26"/>
  <c r="E26"/>
  <c r="F26"/>
  <c r="G26"/>
  <c r="D27"/>
  <c r="E27"/>
  <c r="F27"/>
  <c r="G27"/>
  <c r="D28"/>
  <c r="E28"/>
  <c r="F28"/>
  <c r="G28"/>
  <c r="D29"/>
  <c r="E29"/>
  <c r="F29"/>
  <c r="G29"/>
  <c r="D30"/>
  <c r="E30"/>
  <c r="F30"/>
  <c r="G30"/>
  <c r="G15"/>
  <c r="F15"/>
  <c r="E15"/>
  <c r="D15"/>
  <c r="C31"/>
  <c r="C30"/>
  <c r="C29"/>
  <c r="C28"/>
  <c r="C27"/>
  <c r="C26"/>
  <c r="C25"/>
  <c r="C24"/>
  <c r="C23"/>
  <c r="C22"/>
  <c r="C21"/>
  <c r="C20"/>
  <c r="C19"/>
  <c r="C18"/>
  <c r="C17"/>
  <c r="C16"/>
  <c r="C15"/>
  <c r="C11" i="2"/>
  <c r="C9"/>
  <c r="C20"/>
  <c r="C19"/>
  <c r="C18"/>
  <c r="E59" i="4"/>
  <c r="E56"/>
  <c r="D56"/>
  <c r="D59" s="1"/>
  <c r="C36"/>
  <c r="C37"/>
  <c r="C38"/>
  <c r="C39"/>
  <c r="C40"/>
  <c r="C41"/>
  <c r="C42"/>
  <c r="C43"/>
  <c r="C44"/>
  <c r="G44" s="1"/>
  <c r="C45"/>
  <c r="C46"/>
  <c r="C47"/>
  <c r="C48"/>
  <c r="C49"/>
  <c r="C50"/>
  <c r="C51"/>
  <c r="K30"/>
  <c r="K29"/>
  <c r="C14"/>
  <c r="C9"/>
  <c r="G46" s="1"/>
  <c r="E10" i="2"/>
  <c r="E11"/>
  <c r="E9"/>
  <c r="C10"/>
  <c r="D32" i="4" l="1"/>
  <c r="G48"/>
  <c r="G40"/>
  <c r="G36"/>
  <c r="G53" s="1"/>
  <c r="G49"/>
  <c r="G45"/>
  <c r="G37"/>
  <c r="G41"/>
  <c r="C56"/>
  <c r="C59" s="1"/>
  <c r="F59" s="1"/>
  <c r="G50"/>
  <c r="G38"/>
  <c r="G42"/>
  <c r="G47"/>
  <c r="G43"/>
  <c r="G39"/>
  <c r="C21" i="2"/>
  <c r="D50" i="4"/>
  <c r="D49"/>
  <c r="D48"/>
  <c r="D47"/>
  <c r="D46"/>
  <c r="D45"/>
  <c r="D44"/>
  <c r="D43"/>
  <c r="D42"/>
  <c r="D41"/>
  <c r="D40"/>
  <c r="D39"/>
  <c r="D38"/>
  <c r="D37"/>
  <c r="D36"/>
  <c r="E50"/>
  <c r="E49"/>
  <c r="E48"/>
  <c r="E47"/>
  <c r="E46"/>
  <c r="E45"/>
  <c r="E44"/>
  <c r="E43"/>
  <c r="E42"/>
  <c r="E41"/>
  <c r="E40"/>
  <c r="E39"/>
  <c r="E38"/>
  <c r="E37"/>
  <c r="E36"/>
  <c r="E53" s="1"/>
  <c r="F50"/>
  <c r="F49"/>
  <c r="F48"/>
  <c r="F47"/>
  <c r="F46"/>
  <c r="F45"/>
  <c r="F44"/>
  <c r="F43"/>
  <c r="F42"/>
  <c r="F41"/>
  <c r="F40"/>
  <c r="F39"/>
  <c r="F38"/>
  <c r="F37"/>
  <c r="F36"/>
  <c r="E32" l="1"/>
  <c r="G32"/>
  <c r="F32"/>
  <c r="F53"/>
  <c r="D53"/>
</calcChain>
</file>

<file path=xl/sharedStrings.xml><?xml version="1.0" encoding="utf-8"?>
<sst xmlns="http://schemas.openxmlformats.org/spreadsheetml/2006/main" count="55" uniqueCount="28">
  <si>
    <t>Tc (sec)</t>
  </si>
  <si>
    <t>funzionamento a 1 pompa</t>
  </si>
  <si>
    <t>funzionamento a 2 pompe</t>
  </si>
  <si>
    <t>funzionamento a 3pompe</t>
  </si>
  <si>
    <t>pompa 1</t>
  </si>
  <si>
    <t>pompa 2</t>
  </si>
  <si>
    <t>pompa 3</t>
  </si>
  <si>
    <t>portate sollevate</t>
  </si>
  <si>
    <t>Volumi</t>
  </si>
  <si>
    <t>V1</t>
  </si>
  <si>
    <t>V2</t>
  </si>
  <si>
    <t>V3</t>
  </si>
  <si>
    <t>litri</t>
  </si>
  <si>
    <t>litri=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</si>
  <si>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</si>
  <si>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alfa</t>
  </si>
  <si>
    <t>Qing</t>
  </si>
  <si>
    <t>Tc</t>
  </si>
  <si>
    <t>minimo</t>
  </si>
  <si>
    <r>
      <t>V1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</si>
  <si>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V2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</si>
  <si>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V3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</si>
  <si>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Ab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</si>
  <si>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h3 (m</t>
    </r>
    <r>
      <rPr>
        <sz val="11"/>
        <color theme="1"/>
        <rFont val="Calibri"/>
        <family val="2"/>
        <scheme val="minor"/>
      </rPr>
      <t>)</t>
    </r>
  </si>
  <si>
    <t>h2 (m)</t>
  </si>
  <si>
    <t>h1 (m)</t>
  </si>
  <si>
    <t>h0 (m)</t>
  </si>
  <si>
    <t>htot (m)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</si>
</sst>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0.16497462817147859"/>
          <c:y val="5.1400554097404488E-2"/>
          <c:w val="0.79742825896762892"/>
          <c:h val="0.69984543598716842"/>
        </c:manualLayout>
      </c:layout>
      <c:scatterChart>
        <c:scatterStyle val="lineMarker"/>
        <c:ser>
          <c:idx val="0"/>
          <c:order val="0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'sequenza di lavoro 2'!$B$15:$B$30</c:f>
              <c:numCache>
                <c:formatCode>General</c:formatCode>
                <c:ptCount val="16"/>
                <c:pt idx="0">
                  <c:v>0.215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0.4</c:v>
                </c:pt>
                <c:pt idx="5">
                  <c:v>0.45</c:v>
                </c:pt>
                <c:pt idx="6">
                  <c:v>0.5</c:v>
                </c:pt>
                <c:pt idx="7">
                  <c:v>0.55000000000000004</c:v>
                </c:pt>
                <c:pt idx="8">
                  <c:v>0.6</c:v>
                </c:pt>
                <c:pt idx="9">
                  <c:v>0.65</c:v>
                </c:pt>
                <c:pt idx="10">
                  <c:v>0.7</c:v>
                </c:pt>
                <c:pt idx="11">
                  <c:v>0.75</c:v>
                </c:pt>
                <c:pt idx="12">
                  <c:v>0.8</c:v>
                </c:pt>
                <c:pt idx="13">
                  <c:v>0.85</c:v>
                </c:pt>
                <c:pt idx="14">
                  <c:v>0.9</c:v>
                </c:pt>
                <c:pt idx="15">
                  <c:v>0.95</c:v>
                </c:pt>
              </c:numCache>
            </c:numRef>
          </c:xVal>
          <c:yVal>
            <c:numRef>
              <c:f>'sequenza di lavoro 2'!$D$15:$D$30</c:f>
              <c:numCache>
                <c:formatCode>General</c:formatCode>
                <c:ptCount val="16"/>
                <c:pt idx="0">
                  <c:v>4453.8806322245809</c:v>
                </c:pt>
                <c:pt idx="1">
                  <c:v>1664</c:v>
                </c:pt>
                <c:pt idx="2">
                  <c:v>1081.3186813186812</c:v>
                </c:pt>
                <c:pt idx="3">
                  <c:v>902.56410256410254</c:v>
                </c:pt>
                <c:pt idx="4">
                  <c:v>828.57142857142856</c:v>
                </c:pt>
                <c:pt idx="5">
                  <c:v>800.50156739811916</c:v>
                </c:pt>
                <c:pt idx="6">
                  <c:v>800</c:v>
                </c:pt>
                <c:pt idx="7">
                  <c:v>820.89093701996933</c:v>
                </c:pt>
                <c:pt idx="8">
                  <c:v>862.5</c:v>
                </c:pt>
                <c:pt idx="9">
                  <c:v>928.13852813852805</c:v>
                </c:pt>
                <c:pt idx="10">
                  <c:v>1025.8823529411766</c:v>
                </c:pt>
                <c:pt idx="11">
                  <c:v>1171.9480519480519</c:v>
                </c:pt>
                <c:pt idx="12">
                  <c:v>1400</c:v>
                </c:pt>
                <c:pt idx="13">
                  <c:v>1789.6049896049897</c:v>
                </c:pt>
                <c:pt idx="14">
                  <c:v>2580.4511278195487</c:v>
                </c:pt>
                <c:pt idx="15">
                  <c:v>4972.3076923076924</c:v>
                </c:pt>
              </c:numCache>
            </c:numRef>
          </c:yVal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'sequenza di lavoro 2'!$B$15:$B$30</c:f>
              <c:numCache>
                <c:formatCode>General</c:formatCode>
                <c:ptCount val="16"/>
                <c:pt idx="0">
                  <c:v>0.215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0.4</c:v>
                </c:pt>
                <c:pt idx="5">
                  <c:v>0.45</c:v>
                </c:pt>
                <c:pt idx="6">
                  <c:v>0.5</c:v>
                </c:pt>
                <c:pt idx="7">
                  <c:v>0.55000000000000004</c:v>
                </c:pt>
                <c:pt idx="8">
                  <c:v>0.6</c:v>
                </c:pt>
                <c:pt idx="9">
                  <c:v>0.65</c:v>
                </c:pt>
                <c:pt idx="10">
                  <c:v>0.7</c:v>
                </c:pt>
                <c:pt idx="11">
                  <c:v>0.75</c:v>
                </c:pt>
                <c:pt idx="12">
                  <c:v>0.8</c:v>
                </c:pt>
                <c:pt idx="13">
                  <c:v>0.85</c:v>
                </c:pt>
                <c:pt idx="14">
                  <c:v>0.9</c:v>
                </c:pt>
                <c:pt idx="15">
                  <c:v>0.95</c:v>
                </c:pt>
              </c:numCache>
            </c:numRef>
          </c:xVal>
          <c:yVal>
            <c:numRef>
              <c:f>'sequenza di lavoro 2'!$E$15:$E$30</c:f>
              <c:numCache>
                <c:formatCode>General</c:formatCode>
                <c:ptCount val="16"/>
                <c:pt idx="0">
                  <c:v>3095.0695918848787</c:v>
                </c:pt>
                <c:pt idx="1">
                  <c:v>1237.3333333333333</c:v>
                </c:pt>
                <c:pt idx="2">
                  <c:v>852.74725274725279</c:v>
                </c:pt>
                <c:pt idx="3">
                  <c:v>738.46153846153845</c:v>
                </c:pt>
                <c:pt idx="4">
                  <c:v>695.23809523809518</c:v>
                </c:pt>
                <c:pt idx="5">
                  <c:v>684.13793103448279</c:v>
                </c:pt>
                <c:pt idx="6">
                  <c:v>693.33333333333337</c:v>
                </c:pt>
                <c:pt idx="7">
                  <c:v>719.30363543266776</c:v>
                </c:pt>
                <c:pt idx="8">
                  <c:v>762.5</c:v>
                </c:pt>
                <c:pt idx="9">
                  <c:v>826.55122655122659</c:v>
                </c:pt>
                <c:pt idx="10">
                  <c:v>919.21568627450984</c:v>
                </c:pt>
                <c:pt idx="11">
                  <c:v>1055.5844155844156</c:v>
                </c:pt>
                <c:pt idx="12">
                  <c:v>1266.6666666666667</c:v>
                </c:pt>
                <c:pt idx="13">
                  <c:v>1625.5024255024255</c:v>
                </c:pt>
                <c:pt idx="14">
                  <c:v>2351.8796992481202</c:v>
                </c:pt>
                <c:pt idx="15">
                  <c:v>4545.6410256410254</c:v>
                </c:pt>
              </c:numCache>
            </c:numRef>
          </c:yVal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'sequenza di lavoro 2'!$B$15:$B$30</c:f>
              <c:numCache>
                <c:formatCode>General</c:formatCode>
                <c:ptCount val="16"/>
                <c:pt idx="0">
                  <c:v>0.215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0.4</c:v>
                </c:pt>
                <c:pt idx="5">
                  <c:v>0.45</c:v>
                </c:pt>
                <c:pt idx="6">
                  <c:v>0.5</c:v>
                </c:pt>
                <c:pt idx="7">
                  <c:v>0.55000000000000004</c:v>
                </c:pt>
                <c:pt idx="8">
                  <c:v>0.6</c:v>
                </c:pt>
                <c:pt idx="9">
                  <c:v>0.65</c:v>
                </c:pt>
                <c:pt idx="10">
                  <c:v>0.7</c:v>
                </c:pt>
                <c:pt idx="11">
                  <c:v>0.75</c:v>
                </c:pt>
                <c:pt idx="12">
                  <c:v>0.8</c:v>
                </c:pt>
                <c:pt idx="13">
                  <c:v>0.85</c:v>
                </c:pt>
                <c:pt idx="14">
                  <c:v>0.9</c:v>
                </c:pt>
                <c:pt idx="15">
                  <c:v>0.95</c:v>
                </c:pt>
              </c:numCache>
            </c:numRef>
          </c:xVal>
          <c:yVal>
            <c:numRef>
              <c:f>'sequenza di lavoro 2'!$F$15:$F$30</c:f>
              <c:numCache>
                <c:formatCode>General</c:formatCode>
                <c:ptCount val="16"/>
                <c:pt idx="0">
                  <c:v>2415.6640717150271</c:v>
                </c:pt>
                <c:pt idx="1">
                  <c:v>1024</c:v>
                </c:pt>
                <c:pt idx="2">
                  <c:v>738.46153846153845</c:v>
                </c:pt>
                <c:pt idx="3">
                  <c:v>656.41025641025647</c:v>
                </c:pt>
                <c:pt idx="4">
                  <c:v>628.57142857142856</c:v>
                </c:pt>
                <c:pt idx="5">
                  <c:v>625.95611285266455</c:v>
                </c:pt>
                <c:pt idx="6">
                  <c:v>640</c:v>
                </c:pt>
                <c:pt idx="7">
                  <c:v>668.50998463901692</c:v>
                </c:pt>
                <c:pt idx="8">
                  <c:v>712.5</c:v>
                </c:pt>
                <c:pt idx="9">
                  <c:v>775.75757575757575</c:v>
                </c:pt>
                <c:pt idx="10">
                  <c:v>865.88235294117646</c:v>
                </c:pt>
                <c:pt idx="11">
                  <c:v>997.40259740259739</c:v>
                </c:pt>
                <c:pt idx="12">
                  <c:v>1200</c:v>
                </c:pt>
                <c:pt idx="13">
                  <c:v>1543.4511434511435</c:v>
                </c:pt>
                <c:pt idx="14">
                  <c:v>2237.593984962406</c:v>
                </c:pt>
                <c:pt idx="15">
                  <c:v>4332.3076923076924</c:v>
                </c:pt>
              </c:numCache>
            </c:numRef>
          </c:yVal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'sequenza di lavoro 2'!$B$15:$B$30</c:f>
              <c:numCache>
                <c:formatCode>General</c:formatCode>
                <c:ptCount val="16"/>
                <c:pt idx="0">
                  <c:v>0.215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0.4</c:v>
                </c:pt>
                <c:pt idx="5">
                  <c:v>0.45</c:v>
                </c:pt>
                <c:pt idx="6">
                  <c:v>0.5</c:v>
                </c:pt>
                <c:pt idx="7">
                  <c:v>0.55000000000000004</c:v>
                </c:pt>
                <c:pt idx="8">
                  <c:v>0.6</c:v>
                </c:pt>
                <c:pt idx="9">
                  <c:v>0.65</c:v>
                </c:pt>
                <c:pt idx="10">
                  <c:v>0.7</c:v>
                </c:pt>
                <c:pt idx="11">
                  <c:v>0.75</c:v>
                </c:pt>
                <c:pt idx="12">
                  <c:v>0.8</c:v>
                </c:pt>
                <c:pt idx="13">
                  <c:v>0.85</c:v>
                </c:pt>
                <c:pt idx="14">
                  <c:v>0.9</c:v>
                </c:pt>
                <c:pt idx="15">
                  <c:v>0.95</c:v>
                </c:pt>
              </c:numCache>
            </c:numRef>
          </c:xVal>
          <c:yVal>
            <c:numRef>
              <c:f>'sequenza di lavoro 2'!$G$15:$G$30</c:f>
              <c:numCache>
                <c:formatCode>General</c:formatCode>
                <c:ptCount val="16"/>
                <c:pt idx="0">
                  <c:v>2116.7256428402925</c:v>
                </c:pt>
                <c:pt idx="1">
                  <c:v>930.13333333333333</c:v>
                </c:pt>
                <c:pt idx="2">
                  <c:v>688.17582417582412</c:v>
                </c:pt>
                <c:pt idx="3">
                  <c:v>620.30769230769238</c:v>
                </c:pt>
                <c:pt idx="4">
                  <c:v>599.23809523809518</c:v>
                </c:pt>
                <c:pt idx="5">
                  <c:v>600.35611285266464</c:v>
                </c:pt>
                <c:pt idx="6">
                  <c:v>616.5333333333333</c:v>
                </c:pt>
                <c:pt idx="7">
                  <c:v>646.16077828981054</c:v>
                </c:pt>
                <c:pt idx="8">
                  <c:v>690.5</c:v>
                </c:pt>
                <c:pt idx="9">
                  <c:v>753.40836940836948</c:v>
                </c:pt>
                <c:pt idx="10">
                  <c:v>842.41568627450988</c:v>
                </c:pt>
                <c:pt idx="11">
                  <c:v>971.80259740259737</c:v>
                </c:pt>
                <c:pt idx="12">
                  <c:v>1170.6666666666667</c:v>
                </c:pt>
                <c:pt idx="13">
                  <c:v>1507.3485793485795</c:v>
                </c:pt>
                <c:pt idx="14">
                  <c:v>2187.3082706766918</c:v>
                </c:pt>
                <c:pt idx="15">
                  <c:v>4238.4410256410256</c:v>
                </c:pt>
              </c:numCache>
            </c:numRef>
          </c:yVal>
        </c:ser>
        <c:ser>
          <c:idx val="4"/>
          <c:order val="4"/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'sequenza di lavoro 2'!$J$29:$J$30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'sequenza di lavoro 2'!$K$29:$K$30</c:f>
              <c:numCache>
                <c:formatCode>General</c:formatCode>
                <c:ptCount val="2"/>
                <c:pt idx="0">
                  <c:v>600</c:v>
                </c:pt>
                <c:pt idx="1">
                  <c:v>600</c:v>
                </c:pt>
              </c:numCache>
            </c:numRef>
          </c:yVal>
        </c:ser>
        <c:axId val="59719680"/>
        <c:axId val="59721984"/>
      </c:scatterChart>
      <c:valAx>
        <c:axId val="59719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>
                    <a:latin typeface="Symbol" pitchFamily="18" charset="2"/>
                  </a:rPr>
                  <a:t>a</a:t>
                </a:r>
              </a:p>
            </c:rich>
          </c:tx>
          <c:layout>
            <c:manualLayout>
              <c:xMode val="edge"/>
              <c:yMode val="edge"/>
              <c:x val="0.8926887576552931"/>
              <c:y val="0.86479148439778375"/>
            </c:manualLayout>
          </c:layout>
        </c:title>
        <c:numFmt formatCode="General" sourceLinked="1"/>
        <c:tickLblPos val="nextTo"/>
        <c:crossAx val="59721984"/>
        <c:crosses val="autoZero"/>
        <c:crossBetween val="midCat"/>
      </c:valAx>
      <c:valAx>
        <c:axId val="5972198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Tc (sec)</a:t>
                </a:r>
              </a:p>
            </c:rich>
          </c:tx>
          <c:layout>
            <c:manualLayout>
              <c:xMode val="edge"/>
              <c:yMode val="edge"/>
              <c:x val="3.0555555555555558E-2"/>
              <c:y val="6.5200495771361888E-2"/>
            </c:manualLayout>
          </c:layout>
        </c:title>
        <c:numFmt formatCode="General" sourceLinked="1"/>
        <c:tickLblPos val="nextTo"/>
        <c:crossAx val="59719680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0.16497462817147859"/>
          <c:y val="5.1400554097404488E-2"/>
          <c:w val="0.7974282589676287"/>
          <c:h val="0.69984543598716864"/>
        </c:manualLayout>
      </c:layout>
      <c:scatterChart>
        <c:scatterStyle val="lineMarker"/>
        <c:ser>
          <c:idx val="0"/>
          <c:order val="0"/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'sequenza di lavoro 2'!$B$36:$B$48</c:f>
              <c:numCache>
                <c:formatCode>General</c:formatCode>
                <c:ptCount val="13"/>
                <c:pt idx="0">
                  <c:v>0.28999999999999998</c:v>
                </c:pt>
                <c:pt idx="1">
                  <c:v>0.3</c:v>
                </c:pt>
                <c:pt idx="2">
                  <c:v>0.35</c:v>
                </c:pt>
                <c:pt idx="3">
                  <c:v>0.4</c:v>
                </c:pt>
                <c:pt idx="4">
                  <c:v>0.45</c:v>
                </c:pt>
                <c:pt idx="5">
                  <c:v>0.5</c:v>
                </c:pt>
                <c:pt idx="6">
                  <c:v>0.55000000000000004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  <c:pt idx="10">
                  <c:v>0.75</c:v>
                </c:pt>
                <c:pt idx="11">
                  <c:v>0.8</c:v>
                </c:pt>
                <c:pt idx="12">
                  <c:v>0.85</c:v>
                </c:pt>
              </c:numCache>
            </c:numRef>
          </c:xVal>
          <c:yVal>
            <c:numRef>
              <c:f>'sequenza di lavoro 2'!$D$36:$D$48</c:f>
              <c:numCache>
                <c:formatCode>General</c:formatCode>
                <c:ptCount val="13"/>
                <c:pt idx="0">
                  <c:v>2174.9734344023868</c:v>
                </c:pt>
                <c:pt idx="1">
                  <c:v>1561.9921094805013</c:v>
                </c:pt>
                <c:pt idx="2">
                  <c:v>897.20009894421469</c:v>
                </c:pt>
                <c:pt idx="3">
                  <c:v>779.74766461608567</c:v>
                </c:pt>
                <c:pt idx="4">
                  <c:v>752.05469782440935</c:v>
                </c:pt>
                <c:pt idx="5">
                  <c:v>760.87272727272727</c:v>
                </c:pt>
                <c:pt idx="6">
                  <c:v>793.49139316551941</c:v>
                </c:pt>
                <c:pt idx="7">
                  <c:v>847.90781114310528</c:v>
                </c:pt>
                <c:pt idx="8">
                  <c:v>927.5595893531065</c:v>
                </c:pt>
                <c:pt idx="9">
                  <c:v>1041.3689653811234</c:v>
                </c:pt>
                <c:pt idx="10">
                  <c:v>1207.2252437081052</c:v>
                </c:pt>
                <c:pt idx="11">
                  <c:v>1462.1138900383771</c:v>
                </c:pt>
                <c:pt idx="12">
                  <c:v>1893.2510526742078</c:v>
                </c:pt>
              </c:numCache>
            </c:numRef>
          </c:yVal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'sequenza di lavoro 2'!$B$36:$B$48</c:f>
              <c:numCache>
                <c:formatCode>General</c:formatCode>
                <c:ptCount val="13"/>
                <c:pt idx="0">
                  <c:v>0.28999999999999998</c:v>
                </c:pt>
                <c:pt idx="1">
                  <c:v>0.3</c:v>
                </c:pt>
                <c:pt idx="2">
                  <c:v>0.35</c:v>
                </c:pt>
                <c:pt idx="3">
                  <c:v>0.4</c:v>
                </c:pt>
                <c:pt idx="4">
                  <c:v>0.45</c:v>
                </c:pt>
                <c:pt idx="5">
                  <c:v>0.5</c:v>
                </c:pt>
                <c:pt idx="6">
                  <c:v>0.55000000000000004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  <c:pt idx="10">
                  <c:v>0.75</c:v>
                </c:pt>
                <c:pt idx="11">
                  <c:v>0.8</c:v>
                </c:pt>
                <c:pt idx="12">
                  <c:v>0.85</c:v>
                </c:pt>
              </c:numCache>
            </c:numRef>
          </c:xVal>
          <c:yVal>
            <c:numRef>
              <c:f>'sequenza di lavoro 2'!$E$36:$E$48</c:f>
              <c:numCache>
                <c:formatCode>General</c:formatCode>
                <c:ptCount val="13"/>
                <c:pt idx="0">
                  <c:v>1797.5895136530114</c:v>
                </c:pt>
                <c:pt idx="1">
                  <c:v>1319.5678670562588</c:v>
                </c:pt>
                <c:pt idx="2">
                  <c:v>805.05694797753426</c:v>
                </c:pt>
                <c:pt idx="3">
                  <c:v>719.14160401002505</c:v>
                </c:pt>
                <c:pt idx="4">
                  <c:v>704.58701399308916</c:v>
                </c:pt>
                <c:pt idx="5">
                  <c:v>720.14545454545453</c:v>
                </c:pt>
                <c:pt idx="6">
                  <c:v>756.39915935197428</c:v>
                </c:pt>
                <c:pt idx="7">
                  <c:v>812.55427578956983</c:v>
                </c:pt>
                <c:pt idx="8">
                  <c:v>892.51030129177025</c:v>
                </c:pt>
                <c:pt idx="9">
                  <c:v>1005.2632271477255</c:v>
                </c:pt>
                <c:pt idx="10">
                  <c:v>1168.4373649202264</c:v>
                </c:pt>
                <c:pt idx="11">
                  <c:v>1418.226742702954</c:v>
                </c:pt>
                <c:pt idx="12">
                  <c:v>1839.8031882027212</c:v>
                </c:pt>
              </c:numCache>
            </c:numRef>
          </c:yVal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'sequenza di lavoro 2'!$B$36:$B$48</c:f>
              <c:numCache>
                <c:formatCode>General</c:formatCode>
                <c:ptCount val="13"/>
                <c:pt idx="0">
                  <c:v>0.28999999999999998</c:v>
                </c:pt>
                <c:pt idx="1">
                  <c:v>0.3</c:v>
                </c:pt>
                <c:pt idx="2">
                  <c:v>0.35</c:v>
                </c:pt>
                <c:pt idx="3">
                  <c:v>0.4</c:v>
                </c:pt>
                <c:pt idx="4">
                  <c:v>0.45</c:v>
                </c:pt>
                <c:pt idx="5">
                  <c:v>0.5</c:v>
                </c:pt>
                <c:pt idx="6">
                  <c:v>0.55000000000000004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  <c:pt idx="10">
                  <c:v>0.75</c:v>
                </c:pt>
                <c:pt idx="11">
                  <c:v>0.8</c:v>
                </c:pt>
                <c:pt idx="12">
                  <c:v>0.85</c:v>
                </c:pt>
              </c:numCache>
            </c:numRef>
          </c:xVal>
          <c:yVal>
            <c:numRef>
              <c:f>'sequenza di lavoro 2'!$F$36:$F$48</c:f>
              <c:numCache>
                <c:formatCode>General</c:formatCode>
                <c:ptCount val="13"/>
                <c:pt idx="0">
                  <c:v>1393.2495985643948</c:v>
                </c:pt>
                <c:pt idx="1">
                  <c:v>1059.8276073159991</c:v>
                </c:pt>
                <c:pt idx="2">
                  <c:v>706.33214337037657</c:v>
                </c:pt>
                <c:pt idx="3">
                  <c:v>654.20653907496012</c:v>
                </c:pt>
                <c:pt idx="4">
                  <c:v>653.7287813166746</c:v>
                </c:pt>
                <c:pt idx="5">
                  <c:v>676.5090909090909</c:v>
                </c:pt>
                <c:pt idx="6">
                  <c:v>716.65748026603274</c:v>
                </c:pt>
                <c:pt idx="7">
                  <c:v>774.67548791078207</c:v>
                </c:pt>
                <c:pt idx="8">
                  <c:v>854.95749265462428</c:v>
                </c:pt>
                <c:pt idx="9">
                  <c:v>966.57850761194231</c:v>
                </c:pt>
                <c:pt idx="10">
                  <c:v>1126.8789233617847</c:v>
                </c:pt>
                <c:pt idx="11">
                  <c:v>1371.2047991292864</c:v>
                </c:pt>
                <c:pt idx="12">
                  <c:v>1782.5376191261287</c:v>
                </c:pt>
              </c:numCache>
            </c:numRef>
          </c:yVal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'sequenza di lavoro 2'!$B$36:$B$48</c:f>
              <c:numCache>
                <c:formatCode>General</c:formatCode>
                <c:ptCount val="13"/>
                <c:pt idx="0">
                  <c:v>0.28999999999999998</c:v>
                </c:pt>
                <c:pt idx="1">
                  <c:v>0.3</c:v>
                </c:pt>
                <c:pt idx="2">
                  <c:v>0.35</c:v>
                </c:pt>
                <c:pt idx="3">
                  <c:v>0.4</c:v>
                </c:pt>
                <c:pt idx="4">
                  <c:v>0.45</c:v>
                </c:pt>
                <c:pt idx="5">
                  <c:v>0.5</c:v>
                </c:pt>
                <c:pt idx="6">
                  <c:v>0.55000000000000004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  <c:pt idx="10">
                  <c:v>0.75</c:v>
                </c:pt>
                <c:pt idx="11">
                  <c:v>0.8</c:v>
                </c:pt>
                <c:pt idx="12">
                  <c:v>0.85</c:v>
                </c:pt>
              </c:numCache>
            </c:numRef>
          </c:xVal>
          <c:yVal>
            <c:numRef>
              <c:f>'sequenza di lavoro 2'!$G$36:$G$48</c:f>
              <c:numCache>
                <c:formatCode>General</c:formatCode>
                <c:ptCount val="13"/>
                <c:pt idx="0">
                  <c:v>1056.2996693238808</c:v>
                </c:pt>
                <c:pt idx="1">
                  <c:v>843.37739086578267</c:v>
                </c:pt>
                <c:pt idx="2">
                  <c:v>624.06147286441205</c:v>
                </c:pt>
                <c:pt idx="3">
                  <c:v>600.09398496240601</c:v>
                </c:pt>
                <c:pt idx="4">
                  <c:v>611.34692075299586</c:v>
                </c:pt>
                <c:pt idx="5">
                  <c:v>640.14545454545453</c:v>
                </c:pt>
                <c:pt idx="6">
                  <c:v>683.53941436108164</c:v>
                </c:pt>
                <c:pt idx="7">
                  <c:v>743.10983134512549</c:v>
                </c:pt>
                <c:pt idx="8">
                  <c:v>823.66348545700271</c:v>
                </c:pt>
                <c:pt idx="9">
                  <c:v>934.34124133212276</c:v>
                </c:pt>
                <c:pt idx="10">
                  <c:v>1092.2468887297503</c:v>
                </c:pt>
                <c:pt idx="11">
                  <c:v>1332.0198461512298</c:v>
                </c:pt>
                <c:pt idx="12">
                  <c:v>1734.8163115623013</c:v>
                </c:pt>
              </c:numCache>
            </c:numRef>
          </c:yVal>
        </c:ser>
        <c:ser>
          <c:idx val="4"/>
          <c:order val="4"/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'sequenza di lavoro 2'!$J$29:$J$30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'sequenza di lavoro 2'!$K$29:$K$30</c:f>
              <c:numCache>
                <c:formatCode>General</c:formatCode>
                <c:ptCount val="2"/>
                <c:pt idx="0">
                  <c:v>600</c:v>
                </c:pt>
                <c:pt idx="1">
                  <c:v>600</c:v>
                </c:pt>
              </c:numCache>
            </c:numRef>
          </c:yVal>
        </c:ser>
        <c:axId val="59757312"/>
        <c:axId val="59759232"/>
      </c:scatterChart>
      <c:valAx>
        <c:axId val="59757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>
                    <a:latin typeface="Symbol" pitchFamily="18" charset="2"/>
                  </a:rPr>
                  <a:t>a</a:t>
                </a:r>
              </a:p>
            </c:rich>
          </c:tx>
          <c:layout>
            <c:manualLayout>
              <c:xMode val="edge"/>
              <c:yMode val="edge"/>
              <c:x val="0.89268875765529332"/>
              <c:y val="0.86479148439778408"/>
            </c:manualLayout>
          </c:layout>
        </c:title>
        <c:numFmt formatCode="General" sourceLinked="1"/>
        <c:tickLblPos val="nextTo"/>
        <c:crossAx val="59759232"/>
        <c:crosses val="autoZero"/>
        <c:crossBetween val="midCat"/>
      </c:valAx>
      <c:valAx>
        <c:axId val="5975923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Tc (sec)</a:t>
                </a:r>
              </a:p>
            </c:rich>
          </c:tx>
          <c:layout>
            <c:manualLayout>
              <c:xMode val="edge"/>
              <c:yMode val="edge"/>
              <c:x val="3.0555555555555565E-2"/>
              <c:y val="6.5200495771361888E-2"/>
            </c:manualLayout>
          </c:layout>
        </c:title>
        <c:numFmt formatCode="General" sourceLinked="1"/>
        <c:tickLblPos val="nextTo"/>
        <c:crossAx val="59757312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'sequenza di lavoro 2'!$B$15:$B$30</c:f>
              <c:numCache>
                <c:formatCode>General</c:formatCode>
                <c:ptCount val="16"/>
                <c:pt idx="0">
                  <c:v>0.215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0.4</c:v>
                </c:pt>
                <c:pt idx="5">
                  <c:v>0.45</c:v>
                </c:pt>
                <c:pt idx="6">
                  <c:v>0.5</c:v>
                </c:pt>
                <c:pt idx="7">
                  <c:v>0.55000000000000004</c:v>
                </c:pt>
                <c:pt idx="8">
                  <c:v>0.6</c:v>
                </c:pt>
                <c:pt idx="9">
                  <c:v>0.65</c:v>
                </c:pt>
                <c:pt idx="10">
                  <c:v>0.7</c:v>
                </c:pt>
                <c:pt idx="11">
                  <c:v>0.75</c:v>
                </c:pt>
                <c:pt idx="12">
                  <c:v>0.8</c:v>
                </c:pt>
                <c:pt idx="13">
                  <c:v>0.85</c:v>
                </c:pt>
                <c:pt idx="14">
                  <c:v>0.9</c:v>
                </c:pt>
                <c:pt idx="15">
                  <c:v>0.95</c:v>
                </c:pt>
              </c:numCache>
            </c:numRef>
          </c:xVal>
          <c:yVal>
            <c:numRef>
              <c:f>'sequenza di lavoro 2'!$D$15:$D$30</c:f>
              <c:numCache>
                <c:formatCode>General</c:formatCode>
                <c:ptCount val="16"/>
                <c:pt idx="0">
                  <c:v>4453.8806322245809</c:v>
                </c:pt>
                <c:pt idx="1">
                  <c:v>1664</c:v>
                </c:pt>
                <c:pt idx="2">
                  <c:v>1081.3186813186812</c:v>
                </c:pt>
                <c:pt idx="3">
                  <c:v>902.56410256410254</c:v>
                </c:pt>
                <c:pt idx="4">
                  <c:v>828.57142857142856</c:v>
                </c:pt>
                <c:pt idx="5">
                  <c:v>800.50156739811916</c:v>
                </c:pt>
                <c:pt idx="6">
                  <c:v>800</c:v>
                </c:pt>
                <c:pt idx="7">
                  <c:v>820.89093701996933</c:v>
                </c:pt>
                <c:pt idx="8">
                  <c:v>862.5</c:v>
                </c:pt>
                <c:pt idx="9">
                  <c:v>928.13852813852805</c:v>
                </c:pt>
                <c:pt idx="10">
                  <c:v>1025.8823529411766</c:v>
                </c:pt>
                <c:pt idx="11">
                  <c:v>1171.9480519480519</c:v>
                </c:pt>
                <c:pt idx="12">
                  <c:v>1400</c:v>
                </c:pt>
                <c:pt idx="13">
                  <c:v>1789.6049896049897</c:v>
                </c:pt>
                <c:pt idx="14">
                  <c:v>2580.4511278195487</c:v>
                </c:pt>
                <c:pt idx="15">
                  <c:v>4972.3076923076924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xVal>
            <c:numRef>
              <c:f>Foglio1!$C$2:$C$3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Foglio1!$D$2:$D$3</c:f>
              <c:numCache>
                <c:formatCode>General</c:formatCode>
                <c:ptCount val="2"/>
                <c:pt idx="0">
                  <c:v>600</c:v>
                </c:pt>
                <c:pt idx="1">
                  <c:v>600</c:v>
                </c:pt>
              </c:numCache>
            </c:numRef>
          </c:yVal>
        </c:ser>
        <c:axId val="66840448"/>
        <c:axId val="66887680"/>
      </c:scatterChart>
      <c:valAx>
        <c:axId val="66840448"/>
        <c:scaling>
          <c:orientation val="minMax"/>
        </c:scaling>
        <c:axPos val="b"/>
        <c:numFmt formatCode="General" sourceLinked="1"/>
        <c:tickLblPos val="nextTo"/>
        <c:crossAx val="66887680"/>
        <c:crosses val="autoZero"/>
        <c:crossBetween val="midCat"/>
      </c:valAx>
      <c:valAx>
        <c:axId val="66887680"/>
        <c:scaling>
          <c:orientation val="minMax"/>
        </c:scaling>
        <c:axPos val="l"/>
        <c:majorGridlines/>
        <c:numFmt formatCode="General" sourceLinked="1"/>
        <c:tickLblPos val="nextTo"/>
        <c:crossAx val="668404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0</xdr:row>
      <xdr:rowOff>180975</xdr:rowOff>
    </xdr:from>
    <xdr:to>
      <xdr:col>15</xdr:col>
      <xdr:colOff>327183</xdr:colOff>
      <xdr:row>13</xdr:row>
      <xdr:rowOff>140914</xdr:rowOff>
    </xdr:to>
    <xdr:pic>
      <xdr:nvPicPr>
        <xdr:cNvPr id="2" name="Immagine 1" descr="sequenze di lavor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="http://schemas.openxmlformats.org/presentationml/2006/main" xmlns="" xmlns:a14="http://schemas.microsoft.com/office/drawing/2010/main" xmlns:lc="http://schemas.openxmlformats.org/drawingml/2006/lockedCanvas" val="0"/>
            </a:ext>
          </a:extLst>
        </a:blip>
        <a:srcRect l="3867" r="1997" b="6001"/>
        <a:stretch>
          <a:fillRect/>
        </a:stretch>
      </xdr:blipFill>
      <xdr:spPr bwMode="auto">
        <a:xfrm>
          <a:off x="6581775" y="180975"/>
          <a:ext cx="3918108" cy="252216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12</xdr:row>
      <xdr:rowOff>114300</xdr:rowOff>
    </xdr:from>
    <xdr:to>
      <xdr:col>22</xdr:col>
      <xdr:colOff>361950</xdr:colOff>
      <xdr:row>27</xdr:row>
      <xdr:rowOff>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50</xdr:row>
      <xdr:rowOff>28575</xdr:rowOff>
    </xdr:from>
    <xdr:to>
      <xdr:col>16</xdr:col>
      <xdr:colOff>285750</xdr:colOff>
      <xdr:row>64</xdr:row>
      <xdr:rowOff>104775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260508</xdr:colOff>
      <xdr:row>13</xdr:row>
      <xdr:rowOff>45664</xdr:rowOff>
    </xdr:to>
    <xdr:pic>
      <xdr:nvPicPr>
        <xdr:cNvPr id="5" name="Immagine 4" descr="sequenze di lavor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="http://schemas.openxmlformats.org/presentationml/2006/main" xmlns="" xmlns:a14="http://schemas.microsoft.com/office/drawing/2010/main" xmlns:lc="http://schemas.openxmlformats.org/drawingml/2006/lockedCanvas" val="0"/>
            </a:ext>
          </a:extLst>
        </a:blip>
        <a:srcRect l="3867" r="1997" b="6001"/>
        <a:stretch>
          <a:fillRect/>
        </a:stretch>
      </xdr:blipFill>
      <xdr:spPr bwMode="auto">
        <a:xfrm>
          <a:off x="5905500" y="0"/>
          <a:ext cx="3918108" cy="252216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6</xdr:row>
      <xdr:rowOff>66675</xdr:rowOff>
    </xdr:from>
    <xdr:to>
      <xdr:col>8</xdr:col>
      <xdr:colOff>600075</xdr:colOff>
      <xdr:row>20</xdr:row>
      <xdr:rowOff>142875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5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I5" sqref="I5"/>
    </sheetView>
  </sheetViews>
  <sheetFormatPr defaultRowHeight="15"/>
  <cols>
    <col min="2" max="2" width="24.5703125" bestFit="1" customWidth="1"/>
  </cols>
  <sheetData>
    <row r="1" spans="1:6">
      <c r="A1" t="s">
        <v>0</v>
      </c>
    </row>
    <row r="2" spans="1:6">
      <c r="A2">
        <v>600</v>
      </c>
      <c r="C2" s="4" t="s">
        <v>7</v>
      </c>
      <c r="D2" s="4"/>
      <c r="E2" s="4"/>
    </row>
    <row r="3" spans="1:6">
      <c r="C3" t="s">
        <v>4</v>
      </c>
      <c r="D3" t="s">
        <v>5</v>
      </c>
      <c r="E3" t="s">
        <v>6</v>
      </c>
    </row>
    <row r="4" spans="1:6">
      <c r="B4" t="s">
        <v>1</v>
      </c>
      <c r="C4">
        <v>300</v>
      </c>
      <c r="D4">
        <v>0</v>
      </c>
      <c r="E4">
        <v>0</v>
      </c>
    </row>
    <row r="5" spans="1:6">
      <c r="B5" t="s">
        <v>2</v>
      </c>
      <c r="C5">
        <v>250</v>
      </c>
      <c r="D5">
        <v>250</v>
      </c>
      <c r="E5">
        <v>0</v>
      </c>
    </row>
    <row r="6" spans="1:6">
      <c r="B6" t="s">
        <v>3</v>
      </c>
      <c r="C6">
        <v>220</v>
      </c>
      <c r="D6">
        <v>220</v>
      </c>
      <c r="E6">
        <v>220</v>
      </c>
    </row>
    <row r="8" spans="1:6">
      <c r="B8" t="s">
        <v>8</v>
      </c>
    </row>
    <row r="9" spans="1:6" ht="17.25">
      <c r="B9" t="s">
        <v>9</v>
      </c>
      <c r="C9">
        <f>($A$2*C4/4)</f>
        <v>45000</v>
      </c>
      <c r="D9" t="s">
        <v>13</v>
      </c>
      <c r="E9">
        <f>C9/1000</f>
        <v>45</v>
      </c>
      <c r="F9" t="s">
        <v>14</v>
      </c>
    </row>
    <row r="10" spans="1:6" ht="17.25">
      <c r="B10" t="s">
        <v>10</v>
      </c>
      <c r="C10">
        <f>($A$2*D5/4)</f>
        <v>37500</v>
      </c>
      <c r="D10" t="s">
        <v>13</v>
      </c>
      <c r="E10">
        <f t="shared" ref="E10:E11" si="0">C10/1000</f>
        <v>37.5</v>
      </c>
      <c r="F10" t="s">
        <v>14</v>
      </c>
    </row>
    <row r="11" spans="1:6" ht="17.25">
      <c r="B11" t="s">
        <v>11</v>
      </c>
      <c r="C11">
        <f>($A$2*E6/4)</f>
        <v>33000</v>
      </c>
      <c r="D11" t="s">
        <v>13</v>
      </c>
      <c r="E11">
        <f t="shared" si="0"/>
        <v>33</v>
      </c>
      <c r="F11" t="s">
        <v>14</v>
      </c>
    </row>
    <row r="15" spans="1:6" ht="17.25">
      <c r="B15" t="s">
        <v>22</v>
      </c>
    </row>
    <row r="16" spans="1:6">
      <c r="B16" s="1">
        <v>40</v>
      </c>
    </row>
    <row r="17" spans="2:3">
      <c r="B17" t="s">
        <v>26</v>
      </c>
      <c r="C17">
        <v>0.8</v>
      </c>
    </row>
    <row r="18" spans="2:3">
      <c r="B18" t="s">
        <v>25</v>
      </c>
      <c r="C18">
        <f>E9/B16</f>
        <v>1.125</v>
      </c>
    </row>
    <row r="19" spans="2:3">
      <c r="B19" t="s">
        <v>24</v>
      </c>
      <c r="C19">
        <f>E10/B16</f>
        <v>0.9375</v>
      </c>
    </row>
    <row r="20" spans="2:3">
      <c r="B20" t="s">
        <v>23</v>
      </c>
      <c r="C20">
        <f>E11/B16</f>
        <v>0.82499999999999996</v>
      </c>
    </row>
    <row r="21" spans="2:3">
      <c r="B21" t="s">
        <v>27</v>
      </c>
      <c r="C21">
        <f>SUM(C17:C20)</f>
        <v>3.6875</v>
      </c>
    </row>
  </sheetData>
  <mergeCells count="1">
    <mergeCell ref="C2:E2"/>
  </mergeCells>
  <pageMargins left="0.7" right="0.7" top="0.75" bottom="0.75" header="0.3" footer="0.3"/>
  <pageSetup paperSize="9" orientation="portrait" r:id="rId1"/>
  <drawing r:id="rId2"/>
  <legacyDrawing r:id="rId3"/>
  <oleObjects>
    <oleObject progId="Equation.3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K59"/>
  <sheetViews>
    <sheetView tabSelected="1" topLeftCell="B40" workbookViewId="0">
      <selection activeCell="F59" sqref="F59"/>
    </sheetView>
  </sheetViews>
  <sheetFormatPr defaultRowHeight="15"/>
  <cols>
    <col min="2" max="2" width="24.5703125" bestFit="1" customWidth="1"/>
  </cols>
  <sheetData>
    <row r="1" spans="1:8">
      <c r="A1" t="s">
        <v>0</v>
      </c>
    </row>
    <row r="2" spans="1:8">
      <c r="A2">
        <v>600</v>
      </c>
      <c r="C2" s="4" t="s">
        <v>7</v>
      </c>
      <c r="D2" s="4"/>
      <c r="E2" s="4"/>
    </row>
    <row r="3" spans="1:8">
      <c r="C3" t="s">
        <v>4</v>
      </c>
      <c r="D3" t="s">
        <v>5</v>
      </c>
      <c r="E3" t="s">
        <v>6</v>
      </c>
    </row>
    <row r="4" spans="1:8">
      <c r="B4" t="s">
        <v>1</v>
      </c>
      <c r="C4">
        <v>300</v>
      </c>
      <c r="D4">
        <v>0</v>
      </c>
      <c r="E4">
        <v>0</v>
      </c>
    </row>
    <row r="5" spans="1:8">
      <c r="B5" t="s">
        <v>2</v>
      </c>
      <c r="C5">
        <v>250</v>
      </c>
      <c r="D5">
        <v>250</v>
      </c>
      <c r="E5">
        <v>0</v>
      </c>
    </row>
    <row r="6" spans="1:8">
      <c r="B6" t="s">
        <v>3</v>
      </c>
      <c r="C6">
        <v>220</v>
      </c>
      <c r="D6">
        <v>220</v>
      </c>
      <c r="E6">
        <v>220</v>
      </c>
    </row>
    <row r="8" spans="1:8">
      <c r="B8" t="s">
        <v>8</v>
      </c>
    </row>
    <row r="9" spans="1:8">
      <c r="B9" t="s">
        <v>9</v>
      </c>
      <c r="C9">
        <f>($A$2*C4/4)</f>
        <v>45000</v>
      </c>
      <c r="D9" t="s">
        <v>12</v>
      </c>
    </row>
    <row r="11" spans="1:8">
      <c r="C11" t="s">
        <v>10</v>
      </c>
      <c r="D11">
        <v>15000</v>
      </c>
      <c r="E11">
        <v>10000</v>
      </c>
      <c r="F11">
        <v>7500</v>
      </c>
      <c r="G11">
        <v>6400</v>
      </c>
      <c r="H11" t="s">
        <v>12</v>
      </c>
    </row>
    <row r="13" spans="1:8">
      <c r="B13" t="s">
        <v>15</v>
      </c>
      <c r="C13" t="s">
        <v>16</v>
      </c>
      <c r="D13" t="s">
        <v>17</v>
      </c>
    </row>
    <row r="14" spans="1:8">
      <c r="B14">
        <v>0.2</v>
      </c>
      <c r="C14" s="2">
        <f t="shared" ref="C14:C15" si="0">$C$5+B14*$D$5</f>
        <v>300</v>
      </c>
    </row>
    <row r="15" spans="1:8">
      <c r="B15">
        <v>0.215</v>
      </c>
      <c r="C15" s="3">
        <f>$C$5+B15*$D$5</f>
        <v>303.75</v>
      </c>
      <c r="D15">
        <f>$C$9/$C15+D$11/($C15-$C$4)+($C$9+D$11)/($C$5+$D$5-$C15)</f>
        <v>4453.8806322245809</v>
      </c>
      <c r="E15">
        <f t="shared" ref="E15:G30" si="1">$C$9/$C15+E$11/($C15-$C$4)+($C$9+E$11)/($C$5+$D$5-$C15)</f>
        <v>3095.0695918848787</v>
      </c>
      <c r="F15">
        <f t="shared" si="1"/>
        <v>2415.6640717150271</v>
      </c>
      <c r="G15">
        <f t="shared" si="1"/>
        <v>2116.7256428402925</v>
      </c>
    </row>
    <row r="16" spans="1:8">
      <c r="B16">
        <v>0.25</v>
      </c>
      <c r="C16" s="3">
        <f t="shared" ref="C16:C31" si="2">$C$5+B16*$D$5</f>
        <v>312.5</v>
      </c>
      <c r="D16">
        <f t="shared" ref="D16:D30" si="3">$C$9/$C16+D$11/($C16-$C$4)+($C$9+D$11)/($C$5+$D$5-$C16)</f>
        <v>1664</v>
      </c>
      <c r="E16">
        <f t="shared" si="1"/>
        <v>1237.3333333333333</v>
      </c>
      <c r="F16">
        <f t="shared" si="1"/>
        <v>1024</v>
      </c>
      <c r="G16">
        <f t="shared" si="1"/>
        <v>930.13333333333333</v>
      </c>
    </row>
    <row r="17" spans="2:11">
      <c r="B17">
        <v>0.3</v>
      </c>
      <c r="C17" s="3">
        <f t="shared" si="2"/>
        <v>325</v>
      </c>
      <c r="D17">
        <f t="shared" si="3"/>
        <v>1081.3186813186812</v>
      </c>
      <c r="E17">
        <f t="shared" si="1"/>
        <v>852.74725274725279</v>
      </c>
      <c r="F17">
        <f t="shared" si="1"/>
        <v>738.46153846153845</v>
      </c>
      <c r="G17">
        <f t="shared" si="1"/>
        <v>688.17582417582412</v>
      </c>
    </row>
    <row r="18" spans="2:11">
      <c r="B18">
        <v>0.35</v>
      </c>
      <c r="C18" s="3">
        <f t="shared" si="2"/>
        <v>337.5</v>
      </c>
      <c r="D18">
        <f t="shared" si="3"/>
        <v>902.56410256410254</v>
      </c>
      <c r="E18">
        <f t="shared" si="1"/>
        <v>738.46153846153845</v>
      </c>
      <c r="F18">
        <f t="shared" si="1"/>
        <v>656.41025641025647</v>
      </c>
      <c r="G18">
        <f t="shared" si="1"/>
        <v>620.30769230769238</v>
      </c>
    </row>
    <row r="19" spans="2:11">
      <c r="B19">
        <v>0.4</v>
      </c>
      <c r="C19" s="3">
        <f t="shared" si="2"/>
        <v>350</v>
      </c>
      <c r="D19">
        <f t="shared" si="3"/>
        <v>828.57142857142856</v>
      </c>
      <c r="E19">
        <f t="shared" si="1"/>
        <v>695.23809523809518</v>
      </c>
      <c r="F19">
        <f t="shared" si="1"/>
        <v>628.57142857142856</v>
      </c>
      <c r="G19">
        <f t="shared" si="1"/>
        <v>599.23809523809518</v>
      </c>
    </row>
    <row r="20" spans="2:11">
      <c r="B20">
        <v>0.45</v>
      </c>
      <c r="C20" s="3">
        <f t="shared" si="2"/>
        <v>362.5</v>
      </c>
      <c r="D20">
        <f t="shared" si="3"/>
        <v>800.50156739811916</v>
      </c>
      <c r="E20">
        <f t="shared" si="1"/>
        <v>684.13793103448279</v>
      </c>
      <c r="F20">
        <f t="shared" si="1"/>
        <v>625.95611285266455</v>
      </c>
      <c r="G20">
        <f t="shared" si="1"/>
        <v>600.35611285266464</v>
      </c>
    </row>
    <row r="21" spans="2:11">
      <c r="B21">
        <v>0.5</v>
      </c>
      <c r="C21" s="3">
        <f t="shared" si="2"/>
        <v>375</v>
      </c>
      <c r="D21">
        <f t="shared" si="3"/>
        <v>800</v>
      </c>
      <c r="E21">
        <f t="shared" si="1"/>
        <v>693.33333333333337</v>
      </c>
      <c r="F21">
        <f t="shared" si="1"/>
        <v>640</v>
      </c>
      <c r="G21">
        <f t="shared" si="1"/>
        <v>616.5333333333333</v>
      </c>
    </row>
    <row r="22" spans="2:11">
      <c r="B22">
        <v>0.55000000000000004</v>
      </c>
      <c r="C22" s="3">
        <f t="shared" si="2"/>
        <v>387.5</v>
      </c>
      <c r="D22">
        <f t="shared" si="3"/>
        <v>820.89093701996933</v>
      </c>
      <c r="E22">
        <f t="shared" si="1"/>
        <v>719.30363543266776</v>
      </c>
      <c r="F22">
        <f t="shared" si="1"/>
        <v>668.50998463901692</v>
      </c>
      <c r="G22">
        <f t="shared" si="1"/>
        <v>646.16077828981054</v>
      </c>
    </row>
    <row r="23" spans="2:11">
      <c r="B23">
        <v>0.6</v>
      </c>
      <c r="C23" s="3">
        <f t="shared" si="2"/>
        <v>400</v>
      </c>
      <c r="D23">
        <f t="shared" si="3"/>
        <v>862.5</v>
      </c>
      <c r="E23">
        <f t="shared" si="1"/>
        <v>762.5</v>
      </c>
      <c r="F23">
        <f t="shared" si="1"/>
        <v>712.5</v>
      </c>
      <c r="G23">
        <f t="shared" si="1"/>
        <v>690.5</v>
      </c>
    </row>
    <row r="24" spans="2:11">
      <c r="B24">
        <v>0.65</v>
      </c>
      <c r="C24" s="3">
        <f t="shared" si="2"/>
        <v>412.5</v>
      </c>
      <c r="D24">
        <f t="shared" si="3"/>
        <v>928.13852813852805</v>
      </c>
      <c r="E24">
        <f t="shared" si="1"/>
        <v>826.55122655122659</v>
      </c>
      <c r="F24">
        <f t="shared" si="1"/>
        <v>775.75757575757575</v>
      </c>
      <c r="G24">
        <f t="shared" si="1"/>
        <v>753.40836940836948</v>
      </c>
    </row>
    <row r="25" spans="2:11">
      <c r="B25">
        <v>0.7</v>
      </c>
      <c r="C25" s="3">
        <f t="shared" si="2"/>
        <v>425</v>
      </c>
      <c r="D25">
        <f t="shared" si="3"/>
        <v>1025.8823529411766</v>
      </c>
      <c r="E25">
        <f t="shared" si="1"/>
        <v>919.21568627450984</v>
      </c>
      <c r="F25">
        <f t="shared" si="1"/>
        <v>865.88235294117646</v>
      </c>
      <c r="G25">
        <f t="shared" si="1"/>
        <v>842.41568627450988</v>
      </c>
    </row>
    <row r="26" spans="2:11">
      <c r="B26">
        <v>0.75</v>
      </c>
      <c r="C26" s="3">
        <f t="shared" si="2"/>
        <v>437.5</v>
      </c>
      <c r="D26">
        <f t="shared" si="3"/>
        <v>1171.9480519480519</v>
      </c>
      <c r="E26">
        <f t="shared" si="1"/>
        <v>1055.5844155844156</v>
      </c>
      <c r="F26">
        <f t="shared" si="1"/>
        <v>997.40259740259739</v>
      </c>
      <c r="G26">
        <f t="shared" si="1"/>
        <v>971.80259740259737</v>
      </c>
    </row>
    <row r="27" spans="2:11">
      <c r="B27">
        <v>0.8</v>
      </c>
      <c r="C27" s="3">
        <f t="shared" si="2"/>
        <v>450</v>
      </c>
      <c r="D27">
        <f t="shared" si="3"/>
        <v>1400</v>
      </c>
      <c r="E27">
        <f t="shared" si="1"/>
        <v>1266.6666666666667</v>
      </c>
      <c r="F27">
        <f t="shared" si="1"/>
        <v>1200</v>
      </c>
      <c r="G27">
        <f t="shared" si="1"/>
        <v>1170.6666666666667</v>
      </c>
    </row>
    <row r="28" spans="2:11">
      <c r="B28">
        <v>0.85</v>
      </c>
      <c r="C28" s="3">
        <f t="shared" si="2"/>
        <v>462.5</v>
      </c>
      <c r="D28">
        <f t="shared" si="3"/>
        <v>1789.6049896049897</v>
      </c>
      <c r="E28">
        <f t="shared" si="1"/>
        <v>1625.5024255024255</v>
      </c>
      <c r="F28">
        <f t="shared" si="1"/>
        <v>1543.4511434511435</v>
      </c>
      <c r="G28">
        <f t="shared" si="1"/>
        <v>1507.3485793485795</v>
      </c>
    </row>
    <row r="29" spans="2:11">
      <c r="B29">
        <v>0.9</v>
      </c>
      <c r="C29" s="3">
        <f t="shared" si="2"/>
        <v>475</v>
      </c>
      <c r="D29">
        <f t="shared" si="3"/>
        <v>2580.4511278195487</v>
      </c>
      <c r="E29">
        <f t="shared" si="1"/>
        <v>2351.8796992481202</v>
      </c>
      <c r="F29">
        <f t="shared" si="1"/>
        <v>2237.593984962406</v>
      </c>
      <c r="G29">
        <f t="shared" si="1"/>
        <v>2187.3082706766918</v>
      </c>
      <c r="J29">
        <v>0</v>
      </c>
      <c r="K29">
        <f>A2</f>
        <v>600</v>
      </c>
    </row>
    <row r="30" spans="2:11">
      <c r="B30">
        <v>0.95</v>
      </c>
      <c r="C30" s="3">
        <f t="shared" si="2"/>
        <v>487.5</v>
      </c>
      <c r="D30">
        <f t="shared" si="3"/>
        <v>4972.3076923076924</v>
      </c>
      <c r="E30">
        <f t="shared" si="1"/>
        <v>4545.6410256410254</v>
      </c>
      <c r="F30">
        <f t="shared" si="1"/>
        <v>4332.3076923076924</v>
      </c>
      <c r="G30">
        <f t="shared" si="1"/>
        <v>4238.4410256410256</v>
      </c>
      <c r="J30">
        <v>1</v>
      </c>
      <c r="K30">
        <f>K29</f>
        <v>600</v>
      </c>
    </row>
    <row r="31" spans="2:11">
      <c r="B31">
        <v>1</v>
      </c>
      <c r="C31" s="3">
        <f t="shared" si="2"/>
        <v>500</v>
      </c>
    </row>
    <row r="32" spans="2:11">
      <c r="B32" t="s">
        <v>18</v>
      </c>
      <c r="D32">
        <f>MIN(D15:D30)</f>
        <v>800</v>
      </c>
      <c r="E32">
        <f t="shared" ref="E32:G32" si="4">MIN(E15:E30)</f>
        <v>684.13793103448279</v>
      </c>
      <c r="F32">
        <f t="shared" si="4"/>
        <v>625.95611285266455</v>
      </c>
      <c r="G32">
        <f t="shared" si="4"/>
        <v>599.23809523809518</v>
      </c>
    </row>
    <row r="34" spans="2:8">
      <c r="C34" t="s">
        <v>11</v>
      </c>
      <c r="D34">
        <v>6400</v>
      </c>
      <c r="E34">
        <v>5000</v>
      </c>
      <c r="F34">
        <v>3500</v>
      </c>
      <c r="G34">
        <v>2250</v>
      </c>
    </row>
    <row r="35" spans="2:8">
      <c r="B35" t="s">
        <v>15</v>
      </c>
      <c r="C35" t="s">
        <v>16</v>
      </c>
      <c r="D35" t="s">
        <v>17</v>
      </c>
    </row>
    <row r="36" spans="2:8">
      <c r="B36">
        <v>0.28999999999999998</v>
      </c>
      <c r="C36" s="2">
        <f t="shared" ref="C36:C51" si="5">$C$6+$D$6+B36*$E$6</f>
        <v>503.8</v>
      </c>
      <c r="D36">
        <f t="shared" ref="D36:G50" si="6">$C$9/$C36+$G$11/($C36-$C$4)+D$34/($C36-$C$5-$D$5)+($C$9+$G$11+D$34)/($C$6+$D$6+$E$6-$C36)</f>
        <v>2174.9734344023868</v>
      </c>
      <c r="E36">
        <f t="shared" si="6"/>
        <v>1797.5895136530114</v>
      </c>
      <c r="F36">
        <f t="shared" si="6"/>
        <v>1393.2495985643948</v>
      </c>
      <c r="G36">
        <f t="shared" si="6"/>
        <v>1056.2996693238808</v>
      </c>
    </row>
    <row r="37" spans="2:8">
      <c r="B37">
        <v>0.3</v>
      </c>
      <c r="C37" s="2">
        <f t="shared" si="5"/>
        <v>506</v>
      </c>
      <c r="D37">
        <f t="shared" si="6"/>
        <v>1561.9921094805013</v>
      </c>
      <c r="E37">
        <f t="shared" si="6"/>
        <v>1319.5678670562588</v>
      </c>
      <c r="F37">
        <f t="shared" si="6"/>
        <v>1059.8276073159991</v>
      </c>
      <c r="G37">
        <f t="shared" si="6"/>
        <v>843.37739086578267</v>
      </c>
    </row>
    <row r="38" spans="2:8">
      <c r="B38">
        <v>0.35</v>
      </c>
      <c r="C38" s="2">
        <f t="shared" si="5"/>
        <v>517</v>
      </c>
      <c r="D38">
        <f t="shared" si="6"/>
        <v>897.20009894421469</v>
      </c>
      <c r="E38">
        <f t="shared" si="6"/>
        <v>805.05694797753426</v>
      </c>
      <c r="F38">
        <f t="shared" si="6"/>
        <v>706.33214337037657</v>
      </c>
      <c r="G38">
        <f t="shared" si="6"/>
        <v>624.06147286441205</v>
      </c>
      <c r="H38" t="s">
        <v>12</v>
      </c>
    </row>
    <row r="39" spans="2:8">
      <c r="B39">
        <v>0.4</v>
      </c>
      <c r="C39" s="2">
        <f t="shared" si="5"/>
        <v>528</v>
      </c>
      <c r="D39">
        <f t="shared" si="6"/>
        <v>779.74766461608567</v>
      </c>
      <c r="E39">
        <f t="shared" si="6"/>
        <v>719.14160401002505</v>
      </c>
      <c r="F39">
        <f t="shared" si="6"/>
        <v>654.20653907496012</v>
      </c>
      <c r="G39">
        <f t="shared" si="6"/>
        <v>600.09398496240601</v>
      </c>
    </row>
    <row r="40" spans="2:8">
      <c r="B40">
        <v>0.45</v>
      </c>
      <c r="C40" s="2">
        <f t="shared" si="5"/>
        <v>539</v>
      </c>
      <c r="D40">
        <f t="shared" si="6"/>
        <v>752.05469782440935</v>
      </c>
      <c r="E40">
        <f t="shared" si="6"/>
        <v>704.58701399308916</v>
      </c>
      <c r="F40">
        <f t="shared" si="6"/>
        <v>653.7287813166746</v>
      </c>
      <c r="G40">
        <f t="shared" si="6"/>
        <v>611.34692075299586</v>
      </c>
    </row>
    <row r="41" spans="2:8">
      <c r="B41">
        <v>0.5</v>
      </c>
      <c r="C41" s="2">
        <f t="shared" si="5"/>
        <v>550</v>
      </c>
      <c r="D41">
        <f t="shared" si="6"/>
        <v>760.87272727272727</v>
      </c>
      <c r="E41">
        <f t="shared" si="6"/>
        <v>720.14545454545453</v>
      </c>
      <c r="F41">
        <f t="shared" si="6"/>
        <v>676.5090909090909</v>
      </c>
      <c r="G41">
        <f t="shared" si="6"/>
        <v>640.14545454545453</v>
      </c>
    </row>
    <row r="42" spans="2:8">
      <c r="B42">
        <v>0.55000000000000004</v>
      </c>
      <c r="C42" s="2">
        <f t="shared" si="5"/>
        <v>561</v>
      </c>
      <c r="D42">
        <f t="shared" si="6"/>
        <v>793.49139316551941</v>
      </c>
      <c r="E42">
        <f t="shared" si="6"/>
        <v>756.39915935197428</v>
      </c>
      <c r="F42">
        <f t="shared" si="6"/>
        <v>716.65748026603274</v>
      </c>
      <c r="G42">
        <f t="shared" si="6"/>
        <v>683.53941436108164</v>
      </c>
    </row>
    <row r="43" spans="2:8">
      <c r="B43">
        <v>0.6</v>
      </c>
      <c r="C43" s="2">
        <f t="shared" si="5"/>
        <v>572</v>
      </c>
      <c r="D43">
        <f t="shared" si="6"/>
        <v>847.90781114310528</v>
      </c>
      <c r="E43">
        <f t="shared" si="6"/>
        <v>812.55427578956983</v>
      </c>
      <c r="F43">
        <f t="shared" si="6"/>
        <v>774.67548791078207</v>
      </c>
      <c r="G43">
        <f t="shared" si="6"/>
        <v>743.10983134512549</v>
      </c>
    </row>
    <row r="44" spans="2:8">
      <c r="B44">
        <v>0.65</v>
      </c>
      <c r="C44" s="2">
        <f t="shared" si="5"/>
        <v>583</v>
      </c>
      <c r="D44">
        <f t="shared" si="6"/>
        <v>927.5595893531065</v>
      </c>
      <c r="E44">
        <f t="shared" si="6"/>
        <v>892.51030129177025</v>
      </c>
      <c r="F44">
        <f t="shared" si="6"/>
        <v>854.95749265462428</v>
      </c>
      <c r="G44">
        <f t="shared" si="6"/>
        <v>823.66348545700271</v>
      </c>
    </row>
    <row r="45" spans="2:8">
      <c r="B45">
        <v>0.7</v>
      </c>
      <c r="C45" s="2">
        <f t="shared" si="5"/>
        <v>594</v>
      </c>
      <c r="D45">
        <f t="shared" si="6"/>
        <v>1041.3689653811234</v>
      </c>
      <c r="E45">
        <f t="shared" si="6"/>
        <v>1005.2632271477255</v>
      </c>
      <c r="F45">
        <f t="shared" si="6"/>
        <v>966.57850761194231</v>
      </c>
      <c r="G45">
        <f t="shared" si="6"/>
        <v>934.34124133212276</v>
      </c>
    </row>
    <row r="46" spans="2:8">
      <c r="B46">
        <v>0.75</v>
      </c>
      <c r="C46" s="2">
        <f t="shared" si="5"/>
        <v>605</v>
      </c>
      <c r="D46">
        <f t="shared" si="6"/>
        <v>1207.2252437081052</v>
      </c>
      <c r="E46">
        <f t="shared" si="6"/>
        <v>1168.4373649202264</v>
      </c>
      <c r="F46">
        <f t="shared" si="6"/>
        <v>1126.8789233617847</v>
      </c>
      <c r="G46">
        <f t="shared" si="6"/>
        <v>1092.2468887297503</v>
      </c>
    </row>
    <row r="47" spans="2:8">
      <c r="B47">
        <v>0.8</v>
      </c>
      <c r="C47" s="2">
        <f t="shared" si="5"/>
        <v>616</v>
      </c>
      <c r="D47">
        <f t="shared" si="6"/>
        <v>1462.1138900383771</v>
      </c>
      <c r="E47">
        <f t="shared" si="6"/>
        <v>1418.226742702954</v>
      </c>
      <c r="F47">
        <f t="shared" si="6"/>
        <v>1371.2047991292864</v>
      </c>
      <c r="G47">
        <f t="shared" si="6"/>
        <v>1332.0198461512298</v>
      </c>
    </row>
    <row r="48" spans="2:8">
      <c r="B48">
        <v>0.85</v>
      </c>
      <c r="C48" s="2">
        <f t="shared" si="5"/>
        <v>627</v>
      </c>
      <c r="D48">
        <f t="shared" si="6"/>
        <v>1893.2510526742078</v>
      </c>
      <c r="E48">
        <f t="shared" si="6"/>
        <v>1839.8031882027212</v>
      </c>
      <c r="F48">
        <f t="shared" si="6"/>
        <v>1782.5376191261287</v>
      </c>
      <c r="G48">
        <f t="shared" si="6"/>
        <v>1734.8163115623013</v>
      </c>
    </row>
    <row r="49" spans="2:7">
      <c r="B49">
        <v>0.9</v>
      </c>
      <c r="C49" s="2">
        <f t="shared" si="5"/>
        <v>638</v>
      </c>
      <c r="D49">
        <f t="shared" si="6"/>
        <v>2763.1173654700356</v>
      </c>
      <c r="E49">
        <f t="shared" si="6"/>
        <v>2689.3360742974396</v>
      </c>
      <c r="F49">
        <f t="shared" si="6"/>
        <v>2610.2846908982301</v>
      </c>
      <c r="G49">
        <f t="shared" si="6"/>
        <v>2544.4085380655556</v>
      </c>
    </row>
    <row r="50" spans="2:7">
      <c r="B50">
        <v>0.95</v>
      </c>
      <c r="C50" s="2">
        <f t="shared" si="5"/>
        <v>649</v>
      </c>
      <c r="D50">
        <f t="shared" si="6"/>
        <v>5385.1740257810025</v>
      </c>
      <c r="E50">
        <f t="shared" si="6"/>
        <v>5248.5053253539127</v>
      </c>
      <c r="F50">
        <f t="shared" si="6"/>
        <v>5102.0745748963163</v>
      </c>
      <c r="G50">
        <f t="shared" si="6"/>
        <v>4980.0489495149859</v>
      </c>
    </row>
    <row r="51" spans="2:7">
      <c r="B51">
        <v>1</v>
      </c>
      <c r="C51" s="2">
        <f t="shared" si="5"/>
        <v>660</v>
      </c>
    </row>
    <row r="53" spans="2:7">
      <c r="D53">
        <f t="shared" ref="D53:F53" si="7">MIN(D36:D50)</f>
        <v>752.05469782440935</v>
      </c>
      <c r="E53">
        <f t="shared" si="7"/>
        <v>704.58701399308916</v>
      </c>
      <c r="F53">
        <f t="shared" si="7"/>
        <v>653.7287813166746</v>
      </c>
      <c r="G53">
        <f>MIN(G36:G50)</f>
        <v>600.09398496240601</v>
      </c>
    </row>
    <row r="55" spans="2:7" ht="17.25">
      <c r="B55" t="s">
        <v>22</v>
      </c>
      <c r="C55" t="s">
        <v>19</v>
      </c>
      <c r="D55" t="s">
        <v>20</v>
      </c>
      <c r="E55" t="s">
        <v>21</v>
      </c>
    </row>
    <row r="56" spans="2:7">
      <c r="B56" s="1">
        <v>25</v>
      </c>
      <c r="C56">
        <f>C9/1000</f>
        <v>45</v>
      </c>
      <c r="D56">
        <f>G11/1000</f>
        <v>6.4</v>
      </c>
      <c r="E56">
        <f>G34/1000</f>
        <v>2.25</v>
      </c>
    </row>
    <row r="58" spans="2:7">
      <c r="B58" s="1" t="s">
        <v>26</v>
      </c>
      <c r="C58" t="s">
        <v>25</v>
      </c>
      <c r="D58" t="s">
        <v>24</v>
      </c>
      <c r="E58" t="s">
        <v>23</v>
      </c>
      <c r="F58" t="s">
        <v>27</v>
      </c>
    </row>
    <row r="59" spans="2:7">
      <c r="B59" s="1">
        <v>0.8</v>
      </c>
      <c r="C59">
        <f>C56/$B56</f>
        <v>1.8</v>
      </c>
      <c r="D59">
        <f t="shared" ref="D59:E59" si="8">D56/$B56</f>
        <v>0.25600000000000001</v>
      </c>
      <c r="E59">
        <f t="shared" si="8"/>
        <v>0.09</v>
      </c>
      <c r="F59">
        <f>SUM(B59:E59)</f>
        <v>2.9459999999999997</v>
      </c>
    </row>
  </sheetData>
  <mergeCells count="1">
    <mergeCell ref="C2:E2"/>
  </mergeCells>
  <pageMargins left="0.7" right="0.7" top="0.75" bottom="0.75" header="0.3" footer="0.3"/>
  <pageSetup paperSize="9" orientation="portrait" r:id="rId1"/>
  <drawing r:id="rId2"/>
  <legacyDrawing r:id="rId3"/>
  <oleObjects>
    <oleObject progId="Equation.3" shapeId="1025" r:id="rId4"/>
    <oleObject progId="Equation.3" shapeId="1026" r:id="rId5"/>
    <oleObject progId="Equation.3" shapeId="1027" r:id="rId6"/>
    <oleObject progId="Equation.3" shapeId="1028" r:id="rId7"/>
    <oleObject progId="Equation.3" shapeId="1029" r:id="rId8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C2:D3"/>
  <sheetViews>
    <sheetView workbookViewId="0">
      <selection activeCell="C2" sqref="C2:D3"/>
    </sheetView>
  </sheetViews>
  <sheetFormatPr defaultRowHeight="15"/>
  <sheetData>
    <row r="2" spans="3:4">
      <c r="C2">
        <v>0</v>
      </c>
      <c r="D2">
        <v>600</v>
      </c>
    </row>
    <row r="3" spans="3:4">
      <c r="C3">
        <v>1</v>
      </c>
      <c r="D3">
        <v>600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sequenza di lavoro 1</vt:lpstr>
      <vt:lpstr>sequenza di lavoro 2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Creaco</dc:creator>
  <cp:lastModifiedBy>Enrico Creaco</cp:lastModifiedBy>
  <dcterms:created xsi:type="dcterms:W3CDTF">2013-05-03T06:01:40Z</dcterms:created>
  <dcterms:modified xsi:type="dcterms:W3CDTF">2013-05-03T11:21:49Z</dcterms:modified>
</cp:coreProperties>
</file>